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МЭ_Астрономия" sheetId="3" r:id="rId1"/>
    <sheet name="МЭ_Обществознание" sheetId="4" r:id="rId2"/>
    <sheet name="МЭ_География" sheetId="5" r:id="rId3"/>
    <sheet name="Химия" sheetId="6" r:id="rId4"/>
    <sheet name="История" sheetId="7" r:id="rId5"/>
    <sheet name="Литература" sheetId="8" r:id="rId6"/>
    <sheet name="Право" sheetId="10" r:id="rId7"/>
    <sheet name="Физика" sheetId="11" r:id="rId8"/>
    <sheet name="Труд" sheetId="12" r:id="rId9"/>
    <sheet name="Русский язык" sheetId="13" r:id="rId10"/>
    <sheet name="Математика" sheetId="14" r:id="rId11"/>
    <sheet name="Английский язык" sheetId="15" r:id="rId12"/>
    <sheet name="Биология" sheetId="16" r:id="rId13"/>
    <sheet name="Экономика" sheetId="17" r:id="rId14"/>
    <sheet name="Немецкий язык" sheetId="18" r:id="rId15"/>
    <sheet name="Информатика" sheetId="20" r:id="rId16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4" l="1"/>
  <c r="I25" i="14"/>
  <c r="I170" i="11"/>
  <c r="I171" i="11"/>
  <c r="I172" i="11"/>
  <c r="I173" i="11"/>
  <c r="I32" i="6"/>
  <c r="I126" i="14"/>
  <c r="I108" i="7"/>
  <c r="I90" i="16"/>
  <c r="J71" i="12"/>
  <c r="J72" i="12"/>
  <c r="J73" i="12"/>
  <c r="J74" i="12"/>
  <c r="J70" i="12"/>
  <c r="J16" i="12"/>
  <c r="J17" i="12"/>
  <c r="J18" i="12"/>
  <c r="J15" i="12"/>
  <c r="J14" i="12"/>
  <c r="J13" i="12"/>
  <c r="J11" i="12"/>
  <c r="J12" i="12"/>
  <c r="J10" i="12"/>
  <c r="J9" i="12"/>
  <c r="J8" i="12"/>
  <c r="J7" i="12"/>
  <c r="J6" i="12"/>
  <c r="J65" i="12"/>
  <c r="J66" i="12"/>
  <c r="J67" i="12"/>
  <c r="J68" i="12"/>
  <c r="J64" i="12"/>
  <c r="J55" i="12"/>
  <c r="J56" i="12"/>
  <c r="J57" i="12"/>
  <c r="J58" i="12"/>
  <c r="J59" i="12"/>
  <c r="J60" i="12"/>
  <c r="J61" i="12"/>
  <c r="J62" i="12"/>
  <c r="J63" i="12"/>
  <c r="J54" i="12"/>
  <c r="J47" i="12"/>
  <c r="J48" i="12"/>
  <c r="J49" i="12"/>
  <c r="J50" i="12"/>
  <c r="J51" i="12"/>
  <c r="J52" i="12"/>
  <c r="J53" i="12"/>
  <c r="J46" i="12"/>
  <c r="J40" i="12"/>
  <c r="J41" i="12"/>
  <c r="J42" i="12"/>
  <c r="J43" i="12"/>
  <c r="J44" i="12"/>
  <c r="J45" i="12"/>
  <c r="J30" i="12"/>
  <c r="J31" i="12"/>
  <c r="J32" i="12"/>
  <c r="J33" i="12"/>
  <c r="J34" i="12"/>
  <c r="J35" i="12"/>
  <c r="J36" i="12"/>
  <c r="J37" i="12"/>
  <c r="J38" i="12"/>
  <c r="J39" i="12"/>
  <c r="J29" i="12"/>
  <c r="J25" i="12"/>
  <c r="J26" i="12"/>
  <c r="J27" i="12"/>
  <c r="J28" i="12"/>
  <c r="J24" i="12"/>
  <c r="I14" i="13"/>
  <c r="I13" i="20"/>
  <c r="I9" i="20"/>
  <c r="I8" i="20"/>
  <c r="I224" i="16"/>
  <c r="I208" i="16"/>
  <c r="I206" i="16"/>
  <c r="I205" i="16"/>
  <c r="I202" i="16"/>
  <c r="I196" i="16"/>
  <c r="I191" i="16"/>
  <c r="I176" i="16"/>
  <c r="I162" i="16"/>
  <c r="I157" i="16"/>
  <c r="I155" i="16"/>
  <c r="I141" i="16"/>
  <c r="I119" i="16"/>
  <c r="I115" i="16"/>
  <c r="I114" i="16"/>
  <c r="I103" i="16"/>
  <c r="I88" i="16"/>
  <c r="I73" i="16"/>
  <c r="I72" i="16"/>
  <c r="I67" i="16"/>
  <c r="I59" i="16"/>
  <c r="I31" i="16"/>
  <c r="I14" i="16"/>
  <c r="I8" i="16"/>
  <c r="I6" i="16"/>
  <c r="I5" i="16"/>
  <c r="I121" i="15"/>
  <c r="I114" i="15"/>
  <c r="I76" i="15"/>
  <c r="I55" i="15"/>
  <c r="I35" i="15"/>
  <c r="I30" i="15"/>
  <c r="I16" i="15"/>
  <c r="I12" i="15"/>
  <c r="I160" i="14"/>
  <c r="I144" i="14"/>
  <c r="I125" i="14"/>
  <c r="I97" i="14"/>
  <c r="I88" i="14"/>
  <c r="I70" i="14"/>
  <c r="I67" i="14"/>
  <c r="I64" i="14"/>
  <c r="I62" i="14"/>
  <c r="I48" i="14"/>
  <c r="I47" i="14"/>
  <c r="I37" i="14"/>
  <c r="I36" i="14"/>
  <c r="I31" i="14"/>
  <c r="I24" i="14"/>
  <c r="I22" i="14"/>
  <c r="I11" i="14"/>
  <c r="I115" i="13"/>
  <c r="I111" i="13"/>
  <c r="I107" i="13"/>
  <c r="I47" i="13"/>
  <c r="I43" i="13"/>
  <c r="I10" i="13"/>
  <c r="I104" i="17"/>
  <c r="I103" i="17"/>
  <c r="I86" i="17"/>
  <c r="I70" i="17"/>
  <c r="I60" i="17"/>
  <c r="I47" i="17"/>
  <c r="I34" i="17"/>
  <c r="I217" i="16"/>
  <c r="I198" i="16"/>
  <c r="I194" i="16"/>
  <c r="I169" i="16"/>
  <c r="I136" i="16"/>
  <c r="I124" i="16"/>
  <c r="I108" i="16"/>
  <c r="I101" i="16"/>
  <c r="I97" i="16"/>
  <c r="I93" i="16"/>
  <c r="I89" i="16"/>
  <c r="I82" i="16"/>
  <c r="I51" i="16"/>
  <c r="I33" i="16"/>
  <c r="I26" i="16"/>
  <c r="I20" i="16"/>
  <c r="I15" i="16"/>
  <c r="I9" i="16"/>
  <c r="I126" i="15"/>
  <c r="I105" i="15"/>
  <c r="I102" i="15"/>
  <c r="I94" i="15"/>
  <c r="I49" i="15"/>
  <c r="I38" i="15"/>
  <c r="I22" i="15"/>
  <c r="I162" i="14"/>
  <c r="I161" i="14"/>
  <c r="I154" i="14"/>
  <c r="I99" i="14"/>
  <c r="I98" i="14"/>
  <c r="I77" i="14"/>
  <c r="I65" i="14"/>
  <c r="I63" i="14"/>
  <c r="I59" i="14"/>
  <c r="I41" i="14"/>
  <c r="I34" i="14"/>
  <c r="I12" i="14"/>
  <c r="I9" i="14"/>
  <c r="I8" i="14"/>
  <c r="I7" i="14"/>
  <c r="I6" i="14"/>
  <c r="I114" i="13"/>
  <c r="I99" i="13"/>
  <c r="I91" i="13"/>
  <c r="I70" i="13"/>
  <c r="I41" i="13"/>
  <c r="I25" i="13"/>
  <c r="I13" i="13"/>
  <c r="I6" i="13"/>
  <c r="I110" i="6"/>
  <c r="I82" i="6"/>
  <c r="I30" i="11"/>
  <c r="I41" i="11"/>
  <c r="I178" i="11"/>
  <c r="I166" i="11"/>
  <c r="I145" i="11"/>
  <c r="I140" i="11"/>
  <c r="I138" i="11"/>
  <c r="I136" i="11"/>
  <c r="I132" i="11"/>
  <c r="I110" i="11"/>
  <c r="I106" i="11"/>
  <c r="I105" i="11"/>
  <c r="I91" i="11"/>
  <c r="I85" i="11"/>
  <c r="I70" i="11"/>
  <c r="I44" i="11"/>
  <c r="I38" i="11"/>
  <c r="I36" i="11"/>
  <c r="I15" i="11"/>
  <c r="I13" i="11"/>
  <c r="I12" i="11"/>
  <c r="I9" i="11"/>
  <c r="I8" i="11"/>
  <c r="I202" i="10"/>
  <c r="I198" i="10"/>
  <c r="I195" i="10"/>
  <c r="I191" i="10"/>
  <c r="I190" i="10"/>
  <c r="I189" i="10"/>
  <c r="I184" i="10"/>
  <c r="I182" i="10"/>
  <c r="I180" i="10"/>
  <c r="I178" i="10"/>
  <c r="I177" i="10"/>
  <c r="I167" i="10"/>
  <c r="I141" i="10"/>
  <c r="I124" i="10"/>
  <c r="I114" i="10"/>
  <c r="I98" i="10"/>
  <c r="I95" i="10"/>
  <c r="I94" i="10"/>
  <c r="I86" i="10"/>
  <c r="I85" i="10"/>
  <c r="I75" i="10"/>
  <c r="I63" i="10"/>
  <c r="I38" i="10"/>
  <c r="I34" i="10"/>
  <c r="I27" i="10"/>
  <c r="I23" i="10"/>
  <c r="I15" i="10"/>
  <c r="I11" i="10"/>
  <c r="I8" i="10"/>
  <c r="I135" i="8"/>
  <c r="I12" i="8"/>
  <c r="I147" i="8"/>
  <c r="I144" i="8"/>
  <c r="I141" i="8"/>
  <c r="I96" i="8"/>
  <c r="I95" i="8"/>
  <c r="I91" i="8"/>
  <c r="I88" i="8"/>
  <c r="I65" i="8"/>
  <c r="I64" i="8"/>
  <c r="I63" i="8"/>
  <c r="I39" i="8"/>
  <c r="I26" i="8"/>
  <c r="I21" i="8"/>
  <c r="I16" i="8"/>
  <c r="I14" i="8"/>
  <c r="I7" i="8"/>
  <c r="I29" i="7"/>
  <c r="I107" i="7"/>
  <c r="I104" i="7"/>
  <c r="I101" i="7"/>
  <c r="I97" i="7"/>
  <c r="I81" i="7"/>
  <c r="I79" i="7"/>
  <c r="I78" i="7"/>
  <c r="I30" i="7"/>
  <c r="I17" i="7"/>
  <c r="I9" i="7"/>
  <c r="I210" i="6"/>
  <c r="I201" i="6"/>
  <c r="I195" i="6"/>
  <c r="I185" i="6"/>
  <c r="I182" i="6"/>
  <c r="I172" i="6"/>
  <c r="I155" i="6"/>
  <c r="I137" i="6"/>
  <c r="I130" i="6"/>
  <c r="I99" i="6"/>
  <c r="I96" i="6"/>
  <c r="I91" i="6"/>
  <c r="I89" i="6"/>
  <c r="I78" i="6"/>
  <c r="I61" i="6"/>
  <c r="I55" i="6"/>
  <c r="I19" i="6"/>
  <c r="I17" i="6"/>
  <c r="I15" i="6"/>
  <c r="I11" i="6"/>
  <c r="I6" i="6"/>
  <c r="I169" i="11"/>
  <c r="I167" i="11"/>
  <c r="I161" i="11"/>
  <c r="I158" i="11"/>
  <c r="I87" i="11"/>
  <c r="I75" i="11"/>
  <c r="I72" i="11"/>
  <c r="I61" i="11"/>
  <c r="I40" i="11"/>
  <c r="I32" i="11"/>
  <c r="I29" i="11"/>
  <c r="I20" i="11"/>
  <c r="I10" i="11"/>
  <c r="I7" i="11"/>
  <c r="I6" i="11"/>
  <c r="I199" i="10"/>
  <c r="I194" i="10"/>
  <c r="I188" i="10"/>
  <c r="I174" i="10"/>
  <c r="I170" i="10"/>
  <c r="I106" i="10"/>
  <c r="I89" i="10"/>
  <c r="I72" i="10"/>
  <c r="I46" i="10"/>
  <c r="I37" i="10"/>
  <c r="I24" i="10"/>
  <c r="I9" i="10"/>
  <c r="I6" i="10"/>
  <c r="I149" i="8"/>
  <c r="I138" i="8"/>
  <c r="I134" i="8"/>
  <c r="I122" i="8"/>
  <c r="I109" i="8"/>
  <c r="I108" i="8"/>
  <c r="I100" i="8"/>
  <c r="I93" i="8"/>
  <c r="I76" i="8"/>
  <c r="I62" i="8"/>
  <c r="I33" i="8"/>
  <c r="I32" i="8"/>
  <c r="I30" i="8"/>
  <c r="I13" i="8"/>
  <c r="I10" i="8"/>
  <c r="I8" i="8"/>
  <c r="I110" i="7"/>
  <c r="I106" i="7"/>
  <c r="I102" i="7"/>
  <c r="I100" i="7"/>
  <c r="I99" i="7"/>
  <c r="I96" i="7"/>
  <c r="I90" i="7"/>
  <c r="I89" i="7"/>
  <c r="I71" i="7"/>
  <c r="I66" i="7"/>
  <c r="I54" i="7"/>
  <c r="I42" i="7"/>
  <c r="I27" i="7"/>
  <c r="I20" i="7"/>
  <c r="I207" i="6"/>
  <c r="I191" i="6"/>
  <c r="I187" i="6"/>
  <c r="I186" i="6"/>
  <c r="I176" i="6"/>
  <c r="I154" i="6"/>
  <c r="I153" i="6"/>
  <c r="I150" i="6"/>
  <c r="I149" i="6"/>
  <c r="I131" i="6"/>
  <c r="I125" i="6"/>
  <c r="I109" i="6"/>
  <c r="I107" i="6"/>
  <c r="I100" i="6"/>
  <c r="I97" i="6"/>
  <c r="I93" i="6"/>
  <c r="I92" i="6"/>
  <c r="I85" i="6"/>
  <c r="I84" i="6"/>
  <c r="I81" i="6"/>
  <c r="I73" i="6"/>
  <c r="I48" i="6"/>
  <c r="I46" i="6"/>
  <c r="I35" i="6"/>
  <c r="I31" i="6"/>
  <c r="I30" i="6"/>
  <c r="I29" i="6"/>
  <c r="I16" i="6"/>
  <c r="I14" i="6"/>
  <c r="I10" i="6"/>
  <c r="I8" i="6"/>
  <c r="I5" i="6"/>
  <c r="I70" i="10"/>
  <c r="I59" i="10"/>
  <c r="I25" i="8"/>
  <c r="I88" i="7"/>
  <c r="I211" i="6"/>
  <c r="I192" i="6"/>
  <c r="I111" i="5"/>
  <c r="I105" i="5"/>
  <c r="I102" i="5"/>
  <c r="I101" i="5"/>
  <c r="I86" i="5"/>
  <c r="I74" i="5"/>
  <c r="I42" i="5"/>
  <c r="I28" i="5"/>
  <c r="I27" i="5"/>
  <c r="I26" i="5"/>
  <c r="I15" i="5"/>
  <c r="I5" i="5"/>
  <c r="I100" i="4"/>
  <c r="I94" i="4"/>
  <c r="I91" i="4"/>
  <c r="I89" i="4"/>
  <c r="I63" i="4"/>
  <c r="I58" i="4"/>
  <c r="I45" i="4"/>
  <c r="I40" i="4"/>
  <c r="I35" i="4"/>
  <c r="I142" i="3"/>
  <c r="I140" i="3"/>
  <c r="I137" i="3"/>
  <c r="I116" i="3"/>
  <c r="I97" i="3"/>
  <c r="I107" i="5"/>
  <c r="I106" i="5"/>
  <c r="I104" i="5"/>
  <c r="I96" i="5"/>
  <c r="I37" i="5"/>
  <c r="I19" i="5"/>
  <c r="I8" i="5"/>
  <c r="I102" i="4"/>
  <c r="I97" i="4"/>
  <c r="I92" i="4"/>
  <c r="I81" i="4"/>
  <c r="I76" i="4"/>
  <c r="I71" i="4"/>
  <c r="I25" i="4"/>
  <c r="I16" i="4"/>
  <c r="I11" i="4"/>
  <c r="I125" i="3"/>
  <c r="I55" i="3"/>
  <c r="I52" i="3"/>
  <c r="I28" i="3"/>
  <c r="I5" i="3"/>
</calcChain>
</file>

<file path=xl/sharedStrings.xml><?xml version="1.0" encoding="utf-8"?>
<sst xmlns="http://schemas.openxmlformats.org/spreadsheetml/2006/main" count="10741" uniqueCount="3211">
  <si>
    <t>Код участника</t>
  </si>
  <si>
    <t>Результат с платформы</t>
  </si>
  <si>
    <t>ФИО участника</t>
  </si>
  <si>
    <t>Класс</t>
  </si>
  <si>
    <t>Итоговый результат</t>
  </si>
  <si>
    <r>
      <t xml:space="preserve">ФИО учителя </t>
    </r>
    <r>
      <rPr>
        <b/>
        <sz val="11"/>
        <color rgb="FFFF0000"/>
        <rFont val="Calibri"/>
        <family val="2"/>
        <charset val="204"/>
      </rPr>
      <t>(полностью)</t>
    </r>
  </si>
  <si>
    <t>% выполнения</t>
  </si>
  <si>
    <t>Статус</t>
  </si>
  <si>
    <t>mas24710/mun800009/7/qwv4r</t>
  </si>
  <si>
    <t>mas24710/mun800009/7/q463w</t>
  </si>
  <si>
    <t>mas24710/mun800009/7/7rz88</t>
  </si>
  <si>
    <t>mas24710/mun800009/7/qv686</t>
  </si>
  <si>
    <t>mas24710/mun800009/7/q6ggw</t>
  </si>
  <si>
    <t>mas24710/mun800009/7/7824v</t>
  </si>
  <si>
    <t>mas24710/mun800009/7/7rzz8</t>
  </si>
  <si>
    <t>mas24710/mun800009/7/72ww4</t>
  </si>
  <si>
    <t>mas24710/mun800009/7/q3354</t>
  </si>
  <si>
    <t>mas24710/mun800009/7/q6g8w</t>
  </si>
  <si>
    <t>mas24710/mun800009/7/q466w</t>
  </si>
  <si>
    <t>mas24710/mun800009/7/7grvq</t>
  </si>
  <si>
    <t>mas24710/mun800009/7/783vq</t>
  </si>
  <si>
    <t>mas24710/mun800009/7/q9z2g</t>
  </si>
  <si>
    <t>mas24710/mun800009/7/7254q</t>
  </si>
  <si>
    <t>mas24710/mun800009/7/qzwg3</t>
  </si>
  <si>
    <t>mas24710/mun800009/7/qzww3</t>
  </si>
  <si>
    <t>mas24710/mun800009/7/q3334</t>
  </si>
  <si>
    <t>mas24710/mun800009/7/q9zgg</t>
  </si>
  <si>
    <t>mas24710/mun800009/7/qv6v6</t>
  </si>
  <si>
    <t>mas24710/mun800009/7/q9zzg</t>
  </si>
  <si>
    <t>mas24710/mun800009/7/qwvvr</t>
  </si>
  <si>
    <t>mas24710/mun800009/7/75ggw</t>
  </si>
  <si>
    <t>mas24710/mun800009/7/q44wq</t>
  </si>
  <si>
    <t>mas24810/mun800009/8/q93gq</t>
  </si>
  <si>
    <t>mas24810/mun800009/8/7grvq</t>
  </si>
  <si>
    <t>mas24810/mun800009/8/q3247</t>
  </si>
  <si>
    <t>mas24810/mun800009/8/7g6vq</t>
  </si>
  <si>
    <t>mas24810/mun800009/8/7g2vq</t>
  </si>
  <si>
    <t>mas24810/mun800009/8/q9z2g</t>
  </si>
  <si>
    <t>mas24810/mun800009/8/75zwq</t>
  </si>
  <si>
    <t>mas24810/mun800009/8/qz23q</t>
  </si>
  <si>
    <t>mas24810/mun800009/8/72247</t>
  </si>
  <si>
    <t>mas24810/mun800009/8/qwzr7</t>
  </si>
  <si>
    <t>mas24810/mun800009/8/7254q</t>
  </si>
  <si>
    <t>mas24810/mun800009/8/qv46q</t>
  </si>
  <si>
    <t>mas24810/mun800009/8/72z47</t>
  </si>
  <si>
    <t>mas24810/mun800009/8/q94g7</t>
  </si>
  <si>
    <t>mas24810/mun800009/8/q3r47</t>
  </si>
  <si>
    <t>mas24810/mun800009/8/qzz3q</t>
  </si>
  <si>
    <t>mas24810/mun800009/8/q4zwq</t>
  </si>
  <si>
    <t>mas24810/mun800009/8/q3g4q</t>
  </si>
  <si>
    <t>mas24810/mun800009/8/7r687</t>
  </si>
  <si>
    <t>mas24810/mun800009/8/qw9rq</t>
  </si>
  <si>
    <t>mas24810/mun800009/8/72447</t>
  </si>
  <si>
    <t>mas24810/mun800009/8/75rwq</t>
  </si>
  <si>
    <t>mas24810/mun800009/8/q63w7</t>
  </si>
  <si>
    <t>mas24810/mun800009/8/q44wq</t>
  </si>
  <si>
    <t>mas24810/mun800009/8/qvg67</t>
  </si>
  <si>
    <t>mas24810/mun800009/8/qv967</t>
  </si>
  <si>
    <t>mas24810/mun800009/8/q6vwq</t>
  </si>
  <si>
    <t>mas24810/mun800009/8/q66wq</t>
  </si>
  <si>
    <t>mas24810/mun800009/8/qz337</t>
  </si>
  <si>
    <t>mas24810/mun800009/8/q98g7</t>
  </si>
  <si>
    <t>mas24810/mun800009/8/q4ww7</t>
  </si>
  <si>
    <t>mas24810/mun800009/8/7rz88</t>
  </si>
  <si>
    <t>mas24910/mun800009/9/7rr87</t>
  </si>
  <si>
    <t>mas24910/mun800009/9/qzww3</t>
  </si>
  <si>
    <t>mas24910/mun800009/9/q98g7</t>
  </si>
  <si>
    <t>mas24910/mun800009/9/qv46q</t>
  </si>
  <si>
    <t>mas24910/mun800009/9/75rwq</t>
  </si>
  <si>
    <t>mas24910/mun800009/9/q4zwq</t>
  </si>
  <si>
    <t>mas24910/mun800009/9/q3247</t>
  </si>
  <si>
    <t>mas24910/mun800009/9/qv6v6</t>
  </si>
  <si>
    <t>mas24910/mun800009/9/q4ww7</t>
  </si>
  <si>
    <t>mas24910/mun800009/9/72z47</t>
  </si>
  <si>
    <t>mas24910/mun800009/9/7rv87</t>
  </si>
  <si>
    <t>mas24910/mun800009/9/7g34v</t>
  </si>
  <si>
    <t>mas24910/mun800009/9/785vq</t>
  </si>
  <si>
    <t>mas24910/mun800009/9/72w64</t>
  </si>
  <si>
    <t>mas24910/mun800009/9/q3384</t>
  </si>
  <si>
    <t>mas24910/mun800009/9/qvg67</t>
  </si>
  <si>
    <t>mas24910/mun800009/9/q6g4w</t>
  </si>
  <si>
    <t>mas24910/mun800009/9/qz937</t>
  </si>
  <si>
    <t>mas24910/mun800009/9/7rz48</t>
  </si>
  <si>
    <t>mas24910/mun800009/9/7g6vq</t>
  </si>
  <si>
    <t>mas24910/mun800009/9/qwvwr</t>
  </si>
  <si>
    <t>mas24910/mun800009/9/q46gw</t>
  </si>
  <si>
    <t>mas24910/mun800009/9/q93gq</t>
  </si>
  <si>
    <t>mas24910/mun800009/9/qw8r7</t>
  </si>
  <si>
    <t>mas24910/mun800009/9/75g6w</t>
  </si>
  <si>
    <t>mas24910/mun800009/9/782zv</t>
  </si>
  <si>
    <t>mas24910/mun800009/9/72ww4</t>
  </si>
  <si>
    <t>mas24910/mun800009/9/q66wq</t>
  </si>
  <si>
    <t>mas24910/mun800009/9/qzw53</t>
  </si>
  <si>
    <t>mas24910/mun800009/9/qzz3q</t>
  </si>
  <si>
    <t>mas24910/mun800009/9/q9zgg</t>
  </si>
  <si>
    <t>mas24910/mun800009/9/72447</t>
  </si>
  <si>
    <t>mas241010/mun800009/10/q6ggw</t>
  </si>
  <si>
    <t>mas241010/mun800009/10/qzwg3</t>
  </si>
  <si>
    <t>mas241010/mun800009/10/7rzz8</t>
  </si>
  <si>
    <t>mas241010/mun800009/10/q3334</t>
  </si>
  <si>
    <t>mas241010/mun800009/10/qwvvr</t>
  </si>
  <si>
    <t>mas241010/mun800009/10/75g8w</t>
  </si>
  <si>
    <t>mas241010/mun800009/10/q6g4w</t>
  </si>
  <si>
    <t>mas241010/mun800009/10/75ggw</t>
  </si>
  <si>
    <t>mas241010/mun800009/10/q9zzg</t>
  </si>
  <si>
    <t>mas241010/mun800009/10/72wg4</t>
  </si>
  <si>
    <t>mas241010/mun800009/10/782zv</t>
  </si>
  <si>
    <t>mas241010/mun800009/10/75g6w</t>
  </si>
  <si>
    <t>mas241010/mun800009/10/qv666</t>
  </si>
  <si>
    <t>mas241010/mun800009/10/7rzw8</t>
  </si>
  <si>
    <t>mas241010/mun800009/10/7g34v</t>
  </si>
  <si>
    <t>mas241010/mun800009/10/qzww3</t>
  </si>
  <si>
    <t>mas241010/mun800009/10/q44wq</t>
  </si>
  <si>
    <t>mas241010/mun800009/10/q466w</t>
  </si>
  <si>
    <t>mas241010/mun800009/10/7g38v</t>
  </si>
  <si>
    <t>mas241010/mun800009/10/q3384</t>
  </si>
  <si>
    <t>mas241010/mun800009/10/7822v</t>
  </si>
  <si>
    <t>mas241010/mun800009/10/q463w</t>
  </si>
  <si>
    <t>mas241010/mun800009/10/72ww4</t>
  </si>
  <si>
    <t>mas241010/mun800009/10/7rz48</t>
  </si>
  <si>
    <t>mas241010/mun800009/10/qwv4r</t>
  </si>
  <si>
    <t>mas241010/mun800009/10/qv6v6</t>
  </si>
  <si>
    <t>mas241010/mun800009/10/q9zgg</t>
  </si>
  <si>
    <t>mas241010/mun800009/10/7g33v</t>
  </si>
  <si>
    <t>mas241010/mun800009/10/72w64</t>
  </si>
  <si>
    <t>mas241010/mun800009/10/qwvwr</t>
  </si>
  <si>
    <t>mas241010/mun800009/10/7824v</t>
  </si>
  <si>
    <t>mas241010/mun800009/10/q46gw</t>
  </si>
  <si>
    <t>mas241010/mun800009/10/q3354</t>
  </si>
  <si>
    <t>mas241110/mun800009/11/qvz9q</t>
  </si>
  <si>
    <t>mas241110/mun800009/11/q463w</t>
  </si>
  <si>
    <t>mas241110/mun800009/11/7g38v</t>
  </si>
  <si>
    <t>mas241110/mun800009/11/qzwg3</t>
  </si>
  <si>
    <t>mas241110/mun800009/11/qwvvr</t>
  </si>
  <si>
    <t>mas241110/mun800009/11/q9z2g</t>
  </si>
  <si>
    <t>mas241110/mun800009/11/q6rvq</t>
  </si>
  <si>
    <t>mas241110/mun800009/11/q6g8w</t>
  </si>
  <si>
    <t>mas241110/mun800009/11/7824v</t>
  </si>
  <si>
    <t>mas241110/mun800009/11/72wg4</t>
  </si>
  <si>
    <t>mas241110/mun800009/11/qv686</t>
  </si>
  <si>
    <t>mas241110/mun800009/11/75g8w</t>
  </si>
  <si>
    <t>mas241110/mun800009/11/q44wq</t>
  </si>
  <si>
    <t>mas241110/mun800009/11/qwv4r</t>
  </si>
  <si>
    <t>mas241110/mun800009/11/7rzz8</t>
  </si>
  <si>
    <t>mas241110/mun800009/11/7254q</t>
  </si>
  <si>
    <t>mas241110/mun800009/11/qv666</t>
  </si>
  <si>
    <t>mas241110/mun800009/11/783vq</t>
  </si>
  <si>
    <t>mas241110/mun800009/11/7rz88</t>
  </si>
  <si>
    <t>mas241110/mun800009/11/q9zzg</t>
  </si>
  <si>
    <t>mas241110/mun800009/11/q3354</t>
  </si>
  <si>
    <t>mas241110/mun800009/11/q6ggw</t>
  </si>
  <si>
    <t>mas241110/mun800009/11/q9r37</t>
  </si>
  <si>
    <t>110 б.</t>
  </si>
  <si>
    <t>94 б.</t>
  </si>
  <si>
    <t>103 б.</t>
  </si>
  <si>
    <t>АТЕ</t>
  </si>
  <si>
    <t>128 б.</t>
  </si>
  <si>
    <t>Максимальный балл</t>
  </si>
  <si>
    <t>mss24710/mun800009/7/5q497</t>
  </si>
  <si>
    <t>mss24710/mun800009/7/7238q</t>
  </si>
  <si>
    <t>mss24710/mun800009/7/2qz8q</t>
  </si>
  <si>
    <t>mss24710/mun800009/7/q338q</t>
  </si>
  <si>
    <t>mss24710/mun800009/7/7g357</t>
  </si>
  <si>
    <t>mss24710/mun800009/7/782w7</t>
  </si>
  <si>
    <t>mss24710/mun800009/7/zq93q</t>
  </si>
  <si>
    <t>mss24710/mun800009/7/7rz27</t>
  </si>
  <si>
    <t>mss24710/mun800009/7/75gg7</t>
  </si>
  <si>
    <t>mss24710/mun800009/7/72w8q</t>
  </si>
  <si>
    <t>mss24710/mun800009/7/qwv47</t>
  </si>
  <si>
    <t>mss24710/mun800009/7/47r27</t>
  </si>
  <si>
    <t>mss24710/mun800009/7/4q6vq</t>
  </si>
  <si>
    <t>mss24710/mun800009/7/qzw87</t>
  </si>
  <si>
    <t>mss24710/mun800009/7/qv69q</t>
  </si>
  <si>
    <t>mss24710/mun800009/7/g78wq</t>
  </si>
  <si>
    <t>mss24710/mun800009/7/q469q</t>
  </si>
  <si>
    <t>mss24710/mun800009/7/675g7</t>
  </si>
  <si>
    <t>mss24710/mun800009/7/27287</t>
  </si>
  <si>
    <t>mss24710/mun800009/7/47g57</t>
  </si>
  <si>
    <t>40 б.</t>
  </si>
  <si>
    <t>mss24810/mun800009/8/q4r9q</t>
  </si>
  <si>
    <t>mss24810/mun800009/8/7238q</t>
  </si>
  <si>
    <t>mss24810/mun800009/8/qw647</t>
  </si>
  <si>
    <t>mss24810/mun800009/8/qvz9q</t>
  </si>
  <si>
    <t>mss24810/mun800009/8/qz88q</t>
  </si>
  <si>
    <t>mss24810/mun800009/8/q6rvq</t>
  </si>
  <si>
    <t>mss24810/mun800009/8/754gq</t>
  </si>
  <si>
    <t>mss24810/mun800009/8/qvw97</t>
  </si>
  <si>
    <t>mss24810/mun800009/8/q65v7</t>
  </si>
  <si>
    <t>mss24810/mun800009/8/qw54q</t>
  </si>
  <si>
    <t>mss24810/mun800009/8/q9g3q</t>
  </si>
  <si>
    <t>mss24810/mun800009/8/q3687</t>
  </si>
  <si>
    <t>mss24810/mun800009/8/789wq</t>
  </si>
  <si>
    <t>mss24810/mun800009/8/q993q</t>
  </si>
  <si>
    <t>mss24810/mun800009/8/q489q</t>
  </si>
  <si>
    <t>mss24810/mun800009/8/qvv9q</t>
  </si>
  <si>
    <t>mss24810/mun800009/8/7r32q</t>
  </si>
  <si>
    <t>mss24810/mun800009/8/78rw7</t>
  </si>
  <si>
    <t>mss24810/mun800009/8/759g7</t>
  </si>
  <si>
    <t>mss24810/mun800009/8/q9r37</t>
  </si>
  <si>
    <t>mss24810/mun800009/8/q9637</t>
  </si>
  <si>
    <t>mss24810/mun800009/8/q62vq</t>
  </si>
  <si>
    <t>mss24810/mun800009/8/q3487</t>
  </si>
  <si>
    <t>mss24810/mun800009/8/7g957</t>
  </si>
  <si>
    <t>mss24810/mun800009/8/72887</t>
  </si>
  <si>
    <t>mss24810/mun800009/8/qzv8q</t>
  </si>
  <si>
    <t>mss24810/mun800009/8/7rg2q</t>
  </si>
  <si>
    <t>mss24910/mun800009/9/72v87</t>
  </si>
  <si>
    <t>mss24910/mun800009/9/qzr8q</t>
  </si>
  <si>
    <t>mss24910/mun800009/9/q3v87</t>
  </si>
  <si>
    <t>mss24910/mun800009/9/75wg7</t>
  </si>
  <si>
    <t>mss24910/mun800009/9/7r52q</t>
  </si>
  <si>
    <t>mss24910/mun800009/9/qv29q</t>
  </si>
  <si>
    <t>mss24910/mun800009/9/qw247</t>
  </si>
  <si>
    <t>mss24910/mun800009/9/78gwq</t>
  </si>
  <si>
    <t>mss24910/mun800009/9/q4997</t>
  </si>
  <si>
    <t>mss24910/mun800009/9/q9637</t>
  </si>
  <si>
    <t>mss24910/mun800009/9/q953q</t>
  </si>
  <si>
    <t>mss24910/mun800009/9/q6zvq</t>
  </si>
  <si>
    <t>79 б.</t>
  </si>
  <si>
    <t>mss241010/mun800009/10/q3w8q</t>
  </si>
  <si>
    <t>mss241010/mun800009/10/7g557</t>
  </si>
  <si>
    <t>mss241010/mun800009/10/qww4q</t>
  </si>
  <si>
    <t>mss241010/mun800009/10/786w7</t>
  </si>
  <si>
    <t>mss241010/mun800009/10/q6gv7</t>
  </si>
  <si>
    <t>mss241010/mun800009/10/q4597</t>
  </si>
  <si>
    <t>mss241010/mun800009/10/q9z37</t>
  </si>
  <si>
    <t>mss241010/mun800009/10/72687</t>
  </si>
  <si>
    <t>mss241010/mun800009/10/qv69q</t>
  </si>
  <si>
    <t>mss241010/mun800009/10/756gq</t>
  </si>
  <si>
    <t>mss241010/mun800009/10/qz587</t>
  </si>
  <si>
    <t>mss241010/mun800009/10/7rz27</t>
  </si>
  <si>
    <t>mss241010/mun800009/10/78zw7</t>
  </si>
  <si>
    <t>mss241010/mun800009/10/q9g3q</t>
  </si>
  <si>
    <t>mss241010/mun800009/10/qw34q</t>
  </si>
  <si>
    <t>mss241010/mun800009/10/q64vq</t>
  </si>
  <si>
    <t>mss241010/mun800009/10/753g7</t>
  </si>
  <si>
    <t>mss241010/mun800009/10/q4g97</t>
  </si>
  <si>
    <t>mss241010/mun800009/10/7r427</t>
  </si>
  <si>
    <t>mss241010/mun800009/10/qvv9q</t>
  </si>
  <si>
    <t>mss241010/mun800009/10/7g45q</t>
  </si>
  <si>
    <t>mss241010/mun800009/10/q3887</t>
  </si>
  <si>
    <t>90 б.</t>
  </si>
  <si>
    <t>mss241110/mun800009/11/7238q</t>
  </si>
  <si>
    <t>mss241110/mun800009/11/q62vq</t>
  </si>
  <si>
    <t>mss241110/mun800009/11/qz88q</t>
  </si>
  <si>
    <t>mss241110/mun800009/11/qw647</t>
  </si>
  <si>
    <t>mss241110/mun800009/11/qzv8q</t>
  </si>
  <si>
    <t>mss241110/mun800009/11/q3487</t>
  </si>
  <si>
    <t>mss241110/mun800009/11/q9r37</t>
  </si>
  <si>
    <t>mss241110/mun800009/11/qvw97</t>
  </si>
  <si>
    <t>mss241110/mun800009/11/q65v7</t>
  </si>
  <si>
    <t>mss241110/mun800009/11/754gq</t>
  </si>
  <si>
    <t>mss241110/mun800009/11/7r32q</t>
  </si>
  <si>
    <t>mss241110/mun800009/11/qvz9q</t>
  </si>
  <si>
    <t>mss241110/mun800009/11/qw54q</t>
  </si>
  <si>
    <t>mss241110/mun800009/11/q489q</t>
  </si>
  <si>
    <t>mss241110/mun800009/11/759g7</t>
  </si>
  <si>
    <t>mss241110/mun800009/11/78rw7</t>
  </si>
  <si>
    <t>mss241110/mun800009/11/q6rvq</t>
  </si>
  <si>
    <t>mss241110/mun800009/11/q9637</t>
  </si>
  <si>
    <t>mss241110/mun800009/11/7g957</t>
  </si>
  <si>
    <t>mss241110/mun800009/11/qv29q</t>
  </si>
  <si>
    <t>mss241110/mun800009/11/789wq</t>
  </si>
  <si>
    <t>mss241110/mun800009/11/72887</t>
  </si>
  <si>
    <t>mss241110/mun800009/11/q3687</t>
  </si>
  <si>
    <t>mss241110/mun800009/11/7gv5q</t>
  </si>
  <si>
    <t>mss241110/mun800009/11/q993q</t>
  </si>
  <si>
    <t>mss241110/mun800009/11/q4r9q</t>
  </si>
  <si>
    <t>mss241110/mun800009/11/7rg2q</t>
  </si>
  <si>
    <t>76 б.</t>
  </si>
  <si>
    <r>
      <t xml:space="preserve">Образовательное учреждение </t>
    </r>
    <r>
      <rPr>
        <b/>
        <sz val="11"/>
        <color rgb="FFFF0000"/>
        <rFont val="Calibri"/>
        <family val="2"/>
        <charset val="204"/>
      </rPr>
      <t>(полностью, заглавными буквами)</t>
    </r>
  </si>
  <si>
    <t>mge24710/mun800009/7/q6zvq</t>
  </si>
  <si>
    <t>mge24710/mun800009/7/7298q</t>
  </si>
  <si>
    <t>mge24710/mun800009/7/q3v87</t>
  </si>
  <si>
    <t>mge24710/mun800009/7/q953q</t>
  </si>
  <si>
    <t>mge24710/mun800009/7/qw247</t>
  </si>
  <si>
    <t>mge24710/mun800009/7/7r52q</t>
  </si>
  <si>
    <t>mge24710/mun800009/7/qvr9q</t>
  </si>
  <si>
    <t>mge24710/mun800009/7/qzr8q</t>
  </si>
  <si>
    <t>mge24710/mun800009/7/75wg7</t>
  </si>
  <si>
    <t>mge24710/mun800009/7/72v87</t>
  </si>
  <si>
    <t>mge24710/mun800009/7/q4997</t>
  </si>
  <si>
    <t>mge24710/mun800009/7/qz68q</t>
  </si>
  <si>
    <t>mge24710/mun800009/7/qv29q</t>
  </si>
  <si>
    <t>mge24710/mun800009/7/78gwq</t>
  </si>
  <si>
    <t>mge24710/mun800009/7/7gw57</t>
  </si>
  <si>
    <t xml:space="preserve">200 б. </t>
  </si>
  <si>
    <t>mge24810/mun800009/8/qvz9q</t>
  </si>
  <si>
    <t>mge24810/mun800009/8/6q387</t>
  </si>
  <si>
    <t>mge24810/mun800009/8/q4r9q</t>
  </si>
  <si>
    <t>mge24810/mun800009/8/7gv5q</t>
  </si>
  <si>
    <t>mge24810/mun800009/8/q489q</t>
  </si>
  <si>
    <t>mge24810/mun800009/8/789wq</t>
  </si>
  <si>
    <t>mge24810/mun800009/8/7rg2q</t>
  </si>
  <si>
    <t>mge24810/mun800009/8/72887</t>
  </si>
  <si>
    <t>mge24810/mun800009/8/qzv8q</t>
  </si>
  <si>
    <t>mge24810/mun800009/8/7g957</t>
  </si>
  <si>
    <t>mge24810/mun800009/8/q6rvq</t>
  </si>
  <si>
    <t>mge24810/mun800009/8/754gq</t>
  </si>
  <si>
    <t>mge24810/mun800009/8/q62vq</t>
  </si>
  <si>
    <t>mge24810/mun800009/8/qvw97</t>
  </si>
  <si>
    <t>mge24810/mun800009/8/5q497</t>
  </si>
  <si>
    <t>mge24810/mun800009/8/7r32q</t>
  </si>
  <si>
    <t>mge24810/mun800009/8/qz88q</t>
  </si>
  <si>
    <t>mge24810/mun800009/8/7238q</t>
  </si>
  <si>
    <t>mge24810/mun800009/8/q9r37</t>
  </si>
  <si>
    <t>mge24810/mun800009/8/q993q</t>
  </si>
  <si>
    <t>mge24810/mun800009/8/675g7</t>
  </si>
  <si>
    <t>mge24810/mun800009/8/qw54q</t>
  </si>
  <si>
    <t>mge24810/mun800009/8/g78wq</t>
  </si>
  <si>
    <t>mge24810/mun800009/8/78rw7</t>
  </si>
  <si>
    <t>mge24810/mun800009/8/47g57</t>
  </si>
  <si>
    <t>mge24810/mun800009/8/q3687</t>
  </si>
  <si>
    <t>mge24910/mun800009/9/754gq</t>
  </si>
  <si>
    <t>mge24910/mun800009/9/q4r9q</t>
  </si>
  <si>
    <t>mge24910/mun800009/9/q62vq</t>
  </si>
  <si>
    <t>mge24910/mun800009/9/7rg2q</t>
  </si>
  <si>
    <t>mge24910/mun800009/9/q993q</t>
  </si>
  <si>
    <t>mge24910/mun800009/9/75vgq</t>
  </si>
  <si>
    <t>mge24910/mun800009/9/7238q</t>
  </si>
  <si>
    <t>mge24910/mun800009/9/q6rvq</t>
  </si>
  <si>
    <t>mge24910/mun800009/9/qvz9q</t>
  </si>
  <si>
    <t>mge24910/mun800009/9/7gg57</t>
  </si>
  <si>
    <t>mge24910/mun800009/9/759g7</t>
  </si>
  <si>
    <t>mge24910/mun800009/9/q9637</t>
  </si>
  <si>
    <t>mge24910/mun800009/9/7g957</t>
  </si>
  <si>
    <t>mge24910/mun800009/9/qwgrq</t>
  </si>
  <si>
    <t>mge24910/mun800009/9/78rw7</t>
  </si>
  <si>
    <t>mge24910/mun800009/9/q3z87</t>
  </si>
  <si>
    <t>mge24910/mun800009/9/q489q</t>
  </si>
  <si>
    <t>mge24910/mun800009/9/qw647</t>
  </si>
  <si>
    <t>mge24910/mun800009/9/q3487</t>
  </si>
  <si>
    <t>mge24910/mun800009/9/q9r37</t>
  </si>
  <si>
    <t>mge24910/mun800009/9/q65v7</t>
  </si>
  <si>
    <t>mge24910/mun800009/9/qw54q</t>
  </si>
  <si>
    <t>mge24910/mun800009/9/qzv8q</t>
  </si>
  <si>
    <t>mge24910/mun800009/9/72887</t>
  </si>
  <si>
    <t>mge24910/mun800009/9/7r32q</t>
  </si>
  <si>
    <t>mge24910/mun800009/9/qz88q</t>
  </si>
  <si>
    <t>mge24910/mun800009/9/qvw97</t>
  </si>
  <si>
    <t>mge24910/mun800009/9/qwg4q</t>
  </si>
  <si>
    <t>mge241010/mun800009/10/vqv97</t>
  </si>
  <si>
    <t>mge241010/mun800009/10/6q387</t>
  </si>
  <si>
    <t>mge241010/mun800009/10/q62vq</t>
  </si>
  <si>
    <t>mge241010/mun800009/10/7rz27</t>
  </si>
  <si>
    <t>mge241010/mun800009/10/qww4q</t>
  </si>
  <si>
    <t>mge241010/mun800009/10/675g7</t>
  </si>
  <si>
    <t>mge241010/mun800009/10/qv69q</t>
  </si>
  <si>
    <t>mge241010/mun800009/10/q9z37</t>
  </si>
  <si>
    <t>mge241010/mun800009/10/7g357</t>
  </si>
  <si>
    <t>mge241010/mun800009/10/q6gv7</t>
  </si>
  <si>
    <t>mge241010/mun800009/10/2qz8q</t>
  </si>
  <si>
    <t>mge241010/mun800009/10/27287</t>
  </si>
  <si>
    <t>mge241010/mun800009/10/47r27</t>
  </si>
  <si>
    <t>mge241010/mun800009/10/47g57</t>
  </si>
  <si>
    <t>mge241010/mun800009/10/4q6vq</t>
  </si>
  <si>
    <t>mge241010/mun800009/10/zq93q</t>
  </si>
  <si>
    <t>mge241010/mun800009/10/75gg7</t>
  </si>
  <si>
    <t>mge241010/mun800009/10/72w8q</t>
  </si>
  <si>
    <t>mge241010/mun800009/10/7g45q</t>
  </si>
  <si>
    <t>mge241010/mun800009/10/qzw87</t>
  </si>
  <si>
    <t>mge241010/mun800009/10/q338q</t>
  </si>
  <si>
    <t>mge241010/mun800009/10/756gq</t>
  </si>
  <si>
    <t>mge241010/mun800009/10/qwv47</t>
  </si>
  <si>
    <t>mge241110/mun800009/11/7r32q</t>
  </si>
  <si>
    <t>mge241110/mun800009/11/7gv5q</t>
  </si>
  <si>
    <t>mge241110/mun800009/11/7rg2q</t>
  </si>
  <si>
    <t>mge241110/mun800009/11/78rw7</t>
  </si>
  <si>
    <t>mge241110/mun800009/11/q62vq</t>
  </si>
  <si>
    <t>mge241110/mun800009/11/qv29q</t>
  </si>
  <si>
    <t>mge241110/mun800009/11/q3487</t>
  </si>
  <si>
    <t>mge241110/mun800009/11/qw54q</t>
  </si>
  <si>
    <t>mge241110/mun800009/11/72887</t>
  </si>
  <si>
    <t>mge241110/mun800009/11/q9637</t>
  </si>
  <si>
    <t>mge241110/mun800009/11/q4r9q</t>
  </si>
  <si>
    <t>mge241110/mun800009/11/qzv8q</t>
  </si>
  <si>
    <t>mge241110/mun800009/11/754gq</t>
  </si>
  <si>
    <t>mge241110/mun800009/11/7238q</t>
  </si>
  <si>
    <t>mge241110/mun800009/11/q489q</t>
  </si>
  <si>
    <t>mge241110/mun800009/11/qw647</t>
  </si>
  <si>
    <t>mge241110/mun800009/11/q9r37</t>
  </si>
  <si>
    <t>mge241110/mun800009/11/q6rvq</t>
  </si>
  <si>
    <t>mge241110/mun800009/11/q3687</t>
  </si>
  <si>
    <t>mge241110/mun800009/11/q993q</t>
  </si>
  <si>
    <t>mge241110/mun800009/11/qvw97</t>
  </si>
  <si>
    <t>mge241110/mun800009/11/qvz9q</t>
  </si>
  <si>
    <t>ПРОТОКОЛ МУНИЦИПАЛЬНОГО ЭТАПА ВСЕРОССИЙСКОЙ ОЛИМПИАДЫ ШКОЛЬНИКОВ ПО АСТРОНОМИИ</t>
  </si>
  <si>
    <t>ПРОТОКОЛ МУНИЦИПАЛЬНОГО ЭТАПА ВСЕРОССИЙСКОЙ ОЛИМПИАДЫ ШКОЛЬНИКОВ ПО ОБЩЕСТВОЗНАНИЮ</t>
  </si>
  <si>
    <t>ПРОТОКОЛ МУНИЦИПАЛЬНОГО ЭТАПА ВСЕРОССИЙСКОЙ ОЛИМПИАДЫ ШКОЛЬНИКОВ ПО ГЕОГРАФИИ</t>
  </si>
  <si>
    <r>
      <t xml:space="preserve">ФИО участника </t>
    </r>
    <r>
      <rPr>
        <b/>
        <sz val="11"/>
        <color rgb="FFFF0000"/>
        <rFont val="Calibri"/>
        <family val="2"/>
        <charset val="204"/>
      </rPr>
      <t>(полностью)</t>
    </r>
  </si>
  <si>
    <t>Новикова Мария Александровна</t>
  </si>
  <si>
    <t>ГОСУДАРСТВЕННОЕ БЮДЖЕТНОЕ ОБЩЕОБРАЗОВАТЕЛЬНОЕ УЧРЕЖДЕНИЕ "ШКОЛА № 21 ГОРОДСКОГО ОКРУГА ДОНЕЦК"</t>
  </si>
  <si>
    <t>Иванюк Алина Олеговна</t>
  </si>
  <si>
    <t>Вертий Никита Александрович</t>
  </si>
  <si>
    <t>Бугай Виктор Викторович</t>
  </si>
  <si>
    <t>Гулякина Анастасия Романовна</t>
  </si>
  <si>
    <t>Демьянко Елизавета Сергеевна</t>
  </si>
  <si>
    <t>Петрий Дарья Александровна</t>
  </si>
  <si>
    <t>Завгородний Игорь Олегович</t>
  </si>
  <si>
    <t>Новиков Тимофей Дмитриевич</t>
  </si>
  <si>
    <t>Батицкий Илья Евгеньевич</t>
  </si>
  <si>
    <t>Новиков Михаил Дмитриевич</t>
  </si>
  <si>
    <t>Бродникова Анастасия Александровна</t>
  </si>
  <si>
    <t>Носенко Дмитрий Михайлович</t>
  </si>
  <si>
    <t>Дрижерук Денис Вадимович</t>
  </si>
  <si>
    <t>Фролова Екатерина Игревна</t>
  </si>
  <si>
    <t>Марчук Анастасия Сергеевна</t>
  </si>
  <si>
    <t>Эйваз Диана Алексеевна</t>
  </si>
  <si>
    <t>Островский Кирилл Михайлович</t>
  </si>
  <si>
    <t>Нестеренко Елизавета Сергеевна</t>
  </si>
  <si>
    <t>Литвинова Ангелина Андреевна</t>
  </si>
  <si>
    <t>Мотько Денис Артемович</t>
  </si>
  <si>
    <t>ГОСУДАРСТВЕННОЕ БЮДЖЕТНОЕ ОБЩЕОБРАЗОВАТЕЛЬНОЕ УЧРЕЖДЕНИЕ ШКОЛА № 46 ГОРОДСКОГО ОКРУГА ДОНЕЦК" ДОНЕЦКОЙ НАРОДНОЙ РЕСПУБЛИКИ</t>
  </si>
  <si>
    <t>Горчакова Наталья Анатольевна</t>
  </si>
  <si>
    <t>Тума Алина Гавриловна</t>
  </si>
  <si>
    <t>Сивкова Валерия Геннадиевна</t>
  </si>
  <si>
    <t>Соколовская Диана Романовна</t>
  </si>
  <si>
    <t>Казаков Михаил Сергеевич</t>
  </si>
  <si>
    <t>Кобец Анна Михайловна</t>
  </si>
  <si>
    <t>Малявка Алина Александровна</t>
  </si>
  <si>
    <t>Макарский Никита Александрович</t>
  </si>
  <si>
    <t>Безносенко Александр Дмитриевич</t>
  </si>
  <si>
    <t>Макаренко Дарья Александровна</t>
  </si>
  <si>
    <t>Громич Дарья Дмитриевна</t>
  </si>
  <si>
    <t>Гутовская Наталья Алексеевна</t>
  </si>
  <si>
    <t>Фесан Кирилл Александрович</t>
  </si>
  <si>
    <t>Черкашна Полина Кирилловна</t>
  </si>
  <si>
    <t>Болтовский Максим Данилович</t>
  </si>
  <si>
    <t>Надточая Анна Михайловна</t>
  </si>
  <si>
    <t>Гутовская наталья Алексеевна</t>
  </si>
  <si>
    <t>Городкова Александра Евгеньевна</t>
  </si>
  <si>
    <t>Гавва Анастасия Дмитриевна</t>
  </si>
  <si>
    <t>Петренко Наталья Владимировна</t>
  </si>
  <si>
    <t>Быкова Александра Борисовна</t>
  </si>
  <si>
    <t>Немцев Егор Сергеевич</t>
  </si>
  <si>
    <t>Маевская София Валентиновна</t>
  </si>
  <si>
    <t>ГОСУДАРСТВЕННОЕ БЮДЖЕТНОЕ ОБЩЕОБРАЗОВАТЕЛЬНОЕ УЧРЕЖДЕНИЕ "ШКОЛА №51 ГОРОДСКОГО ОКРУГА ДОНЕЦК" ДОНЕЦКОЙ НАРОДНОЙ РЕСПУБЛИКИ</t>
  </si>
  <si>
    <t xml:space="preserve">Росинчук Неля Павловна
</t>
  </si>
  <si>
    <t>Омельницкий Игорь Николаевич</t>
  </si>
  <si>
    <t>Росинчук Неля Павловна</t>
  </si>
  <si>
    <t>Выхрыстюк София Андреевна</t>
  </si>
  <si>
    <t xml:space="preserve">Беккер Георгий Валентинович </t>
  </si>
  <si>
    <t>Турченко Елена Валентиновна</t>
  </si>
  <si>
    <t>Сорока Дарья Денисовна</t>
  </si>
  <si>
    <t>Хнанишо Альбина Артуровна</t>
  </si>
  <si>
    <t>Голов Данил Александрович</t>
  </si>
  <si>
    <t>Мохова Таисия Сергеевна</t>
  </si>
  <si>
    <t>Попова Мария Викторовна</t>
  </si>
  <si>
    <t>Гужва Полина Дмитриевна</t>
  </si>
  <si>
    <t>Хнанишо Лилия Артуровна</t>
  </si>
  <si>
    <t>Давыдова Самира Руслановна</t>
  </si>
  <si>
    <t>Меркулова Таисия Вадимовна</t>
  </si>
  <si>
    <t xml:space="preserve">Голоперов Денис Дмитриевич </t>
  </si>
  <si>
    <t xml:space="preserve">Ляпко Павел Александрович </t>
  </si>
  <si>
    <t>Украинский Владислав Геннадьевич</t>
  </si>
  <si>
    <t>Беккер Анна Валентиновна</t>
  </si>
  <si>
    <t xml:space="preserve">Карпушенко Павел Николаевич </t>
  </si>
  <si>
    <t>Головина Татьяна Васильевна</t>
  </si>
  <si>
    <t xml:space="preserve">Голов Данил Александрович </t>
  </si>
  <si>
    <t>Калиновский Артем Игоревич</t>
  </si>
  <si>
    <t>Завгородний Александр Евгеньевич</t>
  </si>
  <si>
    <t>Долгошеева Ангелина Евгеньевна</t>
  </si>
  <si>
    <t xml:space="preserve">Украинский Владислав Геннадьевич </t>
  </si>
  <si>
    <t xml:space="preserve">Беккер Анна Валентиновна </t>
  </si>
  <si>
    <t xml:space="preserve">Цыганков Ярослав Сергеевич </t>
  </si>
  <si>
    <t xml:space="preserve">Гришаев Глеб Витальевич </t>
  </si>
  <si>
    <t xml:space="preserve">Выхрыстюк София Андреевна </t>
  </si>
  <si>
    <t>Настусенко Александра Вадимовна</t>
  </si>
  <si>
    <t>Костенко Милана Евгеньевна</t>
  </si>
  <si>
    <t>Черенкова София Сергеевна</t>
  </si>
  <si>
    <t>Синяков Андрей Сергеевич</t>
  </si>
  <si>
    <t>Клецова Юлия Александровна</t>
  </si>
  <si>
    <t>Добровольский Иван Геннадиевич</t>
  </si>
  <si>
    <t>ГСУДАРСТВЕННОЕ БЮДЖЕТНОЕ ОБЩЕОБРАЗОВАТЕЛЬНОЕ УЧРЕЖДЕНИЕ "ШКОЛА № 52 ГОРОДСКОГО ОКРУГА ДОНЕЦК" ДОНЕЦКОЙ НАРОДНОЙ РЕСПУБЛИКИ</t>
  </si>
  <si>
    <t>Завалихина Ирина Владимировна</t>
  </si>
  <si>
    <t>Добровольский Александр Геннадиевич</t>
  </si>
  <si>
    <t>Роговая Евгения Александровна</t>
  </si>
  <si>
    <t>Ефимченко Екатерина Игоревна</t>
  </si>
  <si>
    <t>Гарифуллина Эльмира Ильшатовна</t>
  </si>
  <si>
    <t>Харитончук Дарья Романовна</t>
  </si>
  <si>
    <t>Годунов Владислав Сергеевич</t>
  </si>
  <si>
    <t>Немченко Данил Дмитриевич</t>
  </si>
  <si>
    <t>Колодий Константин Павлович</t>
  </si>
  <si>
    <t>Остапенко Артем андреевич</t>
  </si>
  <si>
    <t>Боев Александр Андреевич</t>
  </si>
  <si>
    <t>Шубина Злата Игоревна</t>
  </si>
  <si>
    <t>Дупак Лина Витальевна</t>
  </si>
  <si>
    <t>Соловьев Андрей Михайлович</t>
  </si>
  <si>
    <t>Роговой Мирослав Александрович</t>
  </si>
  <si>
    <t>Белкин Александр Дмитриевич</t>
  </si>
  <si>
    <t>Роговая Виктория Игоревна</t>
  </si>
  <si>
    <t>Папаяни Артем Сергеевич</t>
  </si>
  <si>
    <t>Волков Артем Олегович</t>
  </si>
  <si>
    <t>Хравинина Анна Владимировна</t>
  </si>
  <si>
    <t>Клепикова Есения Николаевна</t>
  </si>
  <si>
    <t>Остапенко Артем Андреевич</t>
  </si>
  <si>
    <t>Туз Полина Олеговна</t>
  </si>
  <si>
    <t>Евсеенко Алиса Антоновна</t>
  </si>
  <si>
    <t>ГОСУДАРСТВЕННОЕ БЮДЖЕТНОЕ ОБЩЕОБРАЗОВАТЕЛЬНОЕ УЧРЕЖДЕНИЕ "ШКОЛА № 55 ИМЕНИ А.Г. КОРЖА ГОРДСКОГО ОКРУГА ДОНЕЦК" ДОНЕЦКОЙ НАРОДНОЙ РЕСПУБЛИКИ</t>
  </si>
  <si>
    <t>Чернышова Анна Сергеевна</t>
  </si>
  <si>
    <t>Мерцалов Даниил Денисович</t>
  </si>
  <si>
    <t>Подситков Артем Антонович</t>
  </si>
  <si>
    <t>Хорунжая Варвара Ивановна</t>
  </si>
  <si>
    <t>Алымов Тимофей Андреевич</t>
  </si>
  <si>
    <t>Лопатина Полина Юрьевна</t>
  </si>
  <si>
    <t>Зайцева Виолетта Антоновна</t>
  </si>
  <si>
    <t>Гайдаревская Лия Валериевна</t>
  </si>
  <si>
    <t>Редько Анастасия Павловна</t>
  </si>
  <si>
    <t>Нестеренко Виктория Александровна</t>
  </si>
  <si>
    <t>Лопатина Полина Юревна</t>
  </si>
  <si>
    <t>Богод Александр Григорьевич</t>
  </si>
  <si>
    <t>Потеряйло Анна Александровна</t>
  </si>
  <si>
    <t>Регер Елена Николаевна</t>
  </si>
  <si>
    <t>Ещеганова Екатерина Александровна</t>
  </si>
  <si>
    <t>Ткаченко Мария Андреевна</t>
  </si>
  <si>
    <t>Тимченко Валерия Александровна</t>
  </si>
  <si>
    <t>Лисаченкова Наталия Анатольевна</t>
  </si>
  <si>
    <t>Мальцев Кирилл Витальевич</t>
  </si>
  <si>
    <t>ГОСУДАРСТВЕННОЕ БЮДЖЕТНОЕ ОБЩЕОБРАЗОВАТЕЛЬНОЕ УЧРЕЖДЕНИЕ ШКОЛА № 60 ГОРОДСКОГО ОКРУГА ДОНЕЦК" ДОНЕЦКОЙ НАРОДНОЙ РЕСПУБЛИКИ</t>
  </si>
  <si>
    <t>Анохин Максим Константинович</t>
  </si>
  <si>
    <t>Суховей Александр Максимович</t>
  </si>
  <si>
    <t>ГОСУДАРСТВЕННОЕ БЮДЖЕТНОЕ ОБЩЕОБРАЗОВАТЕЛЬНОЕ УЧРЕЖДЕНИЕ "ШКОЛА № 60 ГОРОДСКОГО ОКРУГА ДОНЕЦК"</t>
  </si>
  <si>
    <t>Точеный Андрей Сергеевич</t>
  </si>
  <si>
    <t>ГОСУДАРСТВЕННОЕ БЮДЖЕТНОЕ ОБЩЕОБРАЗОВАТЕЛЬНОЕ УЧРЕЖДЕНИЕ "ШКОЛА № 60 ГОРОДСКОГО ОКРУГА ДОНЕЦК" ДОНЕЦКОЙ НАРОДНОЙ РЕСПУБЛИКИ</t>
  </si>
  <si>
    <t>Наумова Кристина Александровна</t>
  </si>
  <si>
    <t xml:space="preserve">Рыбаков Алексей Евгеньевич
</t>
  </si>
  <si>
    <t>Лисицкая Надежда Анатольевна</t>
  </si>
  <si>
    <t>Рогатюк Карина Евгеньевна</t>
  </si>
  <si>
    <t>Лихонина Камилла Витальевна</t>
  </si>
  <si>
    <t>Гопций Мария Олеговна</t>
  </si>
  <si>
    <t>Цапулин Максим Евгеньевич</t>
  </si>
  <si>
    <t>Долбещенкова Галина Владимировна</t>
  </si>
  <si>
    <t>ГСУДАРСТВЕННОЕ БЮДЖЕТНОЕ ОБЩЕОБРАЗОВАТЕЛЬНОЕ УЧРЕЖДЕНИЕ "ШКОЛА № 60 ГОРОДСКОГО ОКРУГА ДОНЕЦК" ДОНЕЦКОЙ НАРОДНОЙ РЕСПУБЛИКИ</t>
  </si>
  <si>
    <t>Рыбаков Алексей Евгеньевич</t>
  </si>
  <si>
    <t>Кливак Иван Владимирович</t>
  </si>
  <si>
    <t>Овчинников Кирилл Андреевич</t>
  </si>
  <si>
    <t>Лавриков Артем Вячеславович</t>
  </si>
  <si>
    <t>Фролов Илья Дмитриевич</t>
  </si>
  <si>
    <t>ГОСУДАРСТВЕННОЕ ОБЩЕОБРАЗОВАТЕЛЬНОЕ УЧРЕЖДЕНИЕ "ШКОЛА № 62 ГОРОДСКОГО ОКРУГА ДОНЕЦК" ДОНЕЦКОЙ НАРОДНОЙ РЕСПУБЛИКИ</t>
  </si>
  <si>
    <t>Голдина Виктория Сергеевна</t>
  </si>
  <si>
    <t>Стрелецкая Наталья Денисовна</t>
  </si>
  <si>
    <t>Пащенко Егор Викторович</t>
  </si>
  <si>
    <t>Дубинин Богдан Александрович</t>
  </si>
  <si>
    <t>Аброськина Мария Александровна</t>
  </si>
  <si>
    <t>Тютяева Дарина Сергеевна</t>
  </si>
  <si>
    <t>Мирошниченко Виктория Николаевна</t>
  </si>
  <si>
    <t>Гонтовая София Евгеньевна</t>
  </si>
  <si>
    <t>Черкашин Дмитрий Романович</t>
  </si>
  <si>
    <t>Невдах Дмитрий Юрьевич</t>
  </si>
  <si>
    <t>Черноморова Полина  Андреевна</t>
  </si>
  <si>
    <t>Передерий Дмитрий Сергеевич</t>
  </si>
  <si>
    <t>Кулинич Валентина Тихоновна</t>
  </si>
  <si>
    <t>Харская Екатерина Сергеевна</t>
  </si>
  <si>
    <t>Погибельный Денис Александрович</t>
  </si>
  <si>
    <t>Чермашенцева Ксения Руслановна</t>
  </si>
  <si>
    <t>Коноплева Вероника Сергеевна</t>
  </si>
  <si>
    <t>ГОСУДАРСТВЕННОЕ БЮДЖЕТНОЕ ОБЩЕОБРАЗОВАТЕЛЬНОЕ УЧРЕЖДЕНИЕ "ШКОЛА № 63 ГОРОДСКОГО ОКРУГА ДОНЕЦК" ДОНЕЦКОЙ НАРОДНОЙ РЕСПУБЛИКИ</t>
  </si>
  <si>
    <t xml:space="preserve">Даниленко Светлана Николаевна </t>
  </si>
  <si>
    <t>Варич Станислав Юрьевич</t>
  </si>
  <si>
    <t>Вакал Мария Андреевна</t>
  </si>
  <si>
    <t xml:space="preserve">Тисленко Римма Сергеевна </t>
  </si>
  <si>
    <t>Волянская  Арина Павловна</t>
  </si>
  <si>
    <t>Овсиенко Виктория Олеговна</t>
  </si>
  <si>
    <t xml:space="preserve">Пашенцева Валентина Михайловна </t>
  </si>
  <si>
    <t>Пономаренко Мария Андреевна</t>
  </si>
  <si>
    <t xml:space="preserve">Козакова Вероника Дмитриевна </t>
  </si>
  <si>
    <t>Чичуй Владислав Юрьевич</t>
  </si>
  <si>
    <t xml:space="preserve">Кузенкова Карина Александровна </t>
  </si>
  <si>
    <t>Добрыднев Николай Максимович</t>
  </si>
  <si>
    <t>Вахламова Елена Николаевна</t>
  </si>
  <si>
    <t>Князева Светлана Анатольевна</t>
  </si>
  <si>
    <t>Березуцкий Стефан Константинович</t>
  </si>
  <si>
    <t>Виноградов Дамир Денисович</t>
  </si>
  <si>
    <t>Ястребова Анна Романовна</t>
  </si>
  <si>
    <t>Дорожко Кира Антоновна</t>
  </si>
  <si>
    <t>Серегина Доминика Евгеньевна</t>
  </si>
  <si>
    <t>Тисленко Римма Сергеевна</t>
  </si>
  <si>
    <t xml:space="preserve">Киевская Надежда Владимировна </t>
  </si>
  <si>
    <t>Васильева Анна Ивановна</t>
  </si>
  <si>
    <t xml:space="preserve">Богуславская София Дмитриевна </t>
  </si>
  <si>
    <t xml:space="preserve">Пономаренко Мария Андреевна </t>
  </si>
  <si>
    <t xml:space="preserve">Овсиенко Виктория Олеговна </t>
  </si>
  <si>
    <t>Ткаченко Анна Сергеевна</t>
  </si>
  <si>
    <t xml:space="preserve">Кашенец Екатерина Альбертовна </t>
  </si>
  <si>
    <t>Журавлев Иван Владимирович</t>
  </si>
  <si>
    <t xml:space="preserve">Дорожко Кира Антоновна </t>
  </si>
  <si>
    <t>Никитишен Александр Викторович</t>
  </si>
  <si>
    <t>ГОСУДАРСТВЕННОЕ БЮДЖЕТНОЕ ОБЩЕОБРАЗОВАТЕЛЬНОЕ УЧРЕЖДЕНИЕ "ШКОЛА № 64 ГОРОДСКОГО ОКРУГА ДОНЕЦК" ДОНЕЦКОЙ НАРОДНОЙ РЕСПУБЛИКИ</t>
  </si>
  <si>
    <t>Овчаренко Юлия Юрьевна</t>
  </si>
  <si>
    <t>Захаров Никита Артёмович</t>
  </si>
  <si>
    <t>Глазунов Егор Алексеевич</t>
  </si>
  <si>
    <t>Гарченко Михаил Дмитриевич</t>
  </si>
  <si>
    <t>Громов Даниил Владимирович</t>
  </si>
  <si>
    <t>Глазунов Никита Алексеевич</t>
  </si>
  <si>
    <t>Родина Карина Андреевна</t>
  </si>
  <si>
    <t>Карлина Оксана Васильевна</t>
  </si>
  <si>
    <t>Гелих Мария Владимировна</t>
  </si>
  <si>
    <t>Коюда Инна Николаевна</t>
  </si>
  <si>
    <t>Савченко Таисия Александровна</t>
  </si>
  <si>
    <t>Авсяник Григорий Александрович</t>
  </si>
  <si>
    <t>Чековых Ульяна Евгеньевна</t>
  </si>
  <si>
    <t>Мороз Валерия Дмитриевна</t>
  </si>
  <si>
    <t>Назарова Евгения Витальевна</t>
  </si>
  <si>
    <t>Силин Евгений Юрьевич</t>
  </si>
  <si>
    <t>Кульбедюк Игорь Денисович</t>
  </si>
  <si>
    <t>Дорошенко Мария Ивановна</t>
  </si>
  <si>
    <t>Козлова Татьяна Леонидовна</t>
  </si>
  <si>
    <t>Бакаева Анна-Мария Олеговна</t>
  </si>
  <si>
    <t>Тарковская Милана Артемовна</t>
  </si>
  <si>
    <t>Власенко София Сергеевна</t>
  </si>
  <si>
    <t>ГОСУДАРСТВЕННОЕ БЮДЖЕТНОЕ ОБЩЕОБРАЗОВАТЕЛЬНОЕ УЧРЕЖДЕНИЕ "ШКОЛА № 66 ГОРОДСКОГО ОКРУГА ДОНЕЦК" ДОНЕЦКОЙ НАРОДНОЙ РЕСПУБЛИКИ</t>
  </si>
  <si>
    <t>Зверькова Екатерина Петровна</t>
  </si>
  <si>
    <t>Мищенкова Полина Александровна</t>
  </si>
  <si>
    <t>Белобородько Ярослав Вячеславович</t>
  </si>
  <si>
    <t>Шепелева Виктория Александровна</t>
  </si>
  <si>
    <t>Середа Никита Викторович</t>
  </si>
  <si>
    <t>Иванова Алиса Андреевна</t>
  </si>
  <si>
    <t>Дубовой Иван Михайлович</t>
  </si>
  <si>
    <t>Телегей Анастасия Андреевна</t>
  </si>
  <si>
    <t>Колесникова Любовь Ивановна</t>
  </si>
  <si>
    <t>Долинская Оксана Алексеевна</t>
  </si>
  <si>
    <t>ГОСУДАРСТВЕННОЕ БЮДЖЕТНОЕ ОБЩЕОБРАЗОВАТЕЛЬНОЕ УЧРЕЖДЕНИЕ "ШКОЛА № 67 ГОРОДСКОГО ОКРУГА ДОНЕЦК" ДОНЕЦКОЙ НАРОДНОЙ РЕСПУБЛИКИ</t>
  </si>
  <si>
    <t>ГОСУДАРСТВЕННОЕ БЮДЖЕТНОЕ ОБЩЕОБРАЗОВАТЕЛЬНОЕ УЧРЕЖДЕНИЕ "ШКОЛА № 67 ГОРОДСКОГО ОКРУГА ДОНЕЦК"</t>
  </si>
  <si>
    <t>Кондрамашина Мария Андреевна</t>
  </si>
  <si>
    <t>победитель</t>
  </si>
  <si>
    <t>Гришин Андрей Вячеславович</t>
  </si>
  <si>
    <t>ГОСУДАРСТВЕННОЕ БЮДЖЕТНОЕ ОБЩЕОБРАЗОВАТЕЛЬНОЕ УЧРЕЖДЕНИЕГ "СПЕЦИАЛИЗИРОВАННАЯ ШКОЛА С УГЛУБЛЕННЫМ ИЗУЧЕНИЕМ ИНОСТРАННЫХ ЯЗЫКОВ № 68 ГОРОДСКОГО ОКРУГА ДОНЕЦК"</t>
  </si>
  <si>
    <t>Матвеев Михаил Дмитриевич</t>
  </si>
  <si>
    <t>участник</t>
  </si>
  <si>
    <t>Дорофеев Кирилл Игоревич</t>
  </si>
  <si>
    <t>Артемьев Михаил Станиславович</t>
  </si>
  <si>
    <t>Кравцова Елизавета Евгеньевна</t>
  </si>
  <si>
    <t>Ловчева Ирина Александровна</t>
  </si>
  <si>
    <t>Левченко Эвелина Руслановна</t>
  </si>
  <si>
    <t>Неменущий Иаонн Семенович</t>
  </si>
  <si>
    <t>Хлюстова Валерия Витальевна</t>
  </si>
  <si>
    <t>Назаренко Дарина Александровна</t>
  </si>
  <si>
    <t>Фёдорова Каролина Андреевна</t>
  </si>
  <si>
    <t>Добрынина Анжелика Вячеславовна</t>
  </si>
  <si>
    <t>Кузьмова Софья Александровна</t>
  </si>
  <si>
    <t>Данилина Ольга Максимовна</t>
  </si>
  <si>
    <t>Сакун Кирилл Артёмович</t>
  </si>
  <si>
    <t>Сёмин Илья Максимович</t>
  </si>
  <si>
    <t>Болотский Максим Григорьевич</t>
  </si>
  <si>
    <t>Жерлицына Ульяна Александровна</t>
  </si>
  <si>
    <t>Соболева Мария Дмитриевна</t>
  </si>
  <si>
    <t>Айгестова Даяна Рушановна</t>
  </si>
  <si>
    <t>призёр</t>
  </si>
  <si>
    <t>Айгестов Айдан Рушанович</t>
  </si>
  <si>
    <t>Мироненко Иван Сергеевич</t>
  </si>
  <si>
    <t>Дорофеева Мария Игоревна</t>
  </si>
  <si>
    <t>Момот Анастасия Дмитриевна</t>
  </si>
  <si>
    <t>Ткачев Артем Филиппович</t>
  </si>
  <si>
    <t>Манухин Александр Сергеевич</t>
  </si>
  <si>
    <t>Ловчева Татьяна Александровна</t>
  </si>
  <si>
    <t>Сиваш Алексей Сергеевич</t>
  </si>
  <si>
    <t>Галавура Карина Андреевна</t>
  </si>
  <si>
    <t>Марченко Александра Алексеевна</t>
  </si>
  <si>
    <t>Белогурова Виктория Витальевна</t>
  </si>
  <si>
    <t>Гладченко Виктория Павловна</t>
  </si>
  <si>
    <t>Крюк Елена Владимировна</t>
  </si>
  <si>
    <t>Нимак Елена Константиновна</t>
  </si>
  <si>
    <t>Неменущий Иаонн Семёнович</t>
  </si>
  <si>
    <t>Харченко Ксения Леонидовна</t>
  </si>
  <si>
    <t>Старушко Валентина Фёдоровна</t>
  </si>
  <si>
    <t>Старушко Валентина Федоровна</t>
  </si>
  <si>
    <t>Шелудякова Алена Дмитриевна</t>
  </si>
  <si>
    <t>Ведяшкин Олег Эдуардович</t>
  </si>
  <si>
    <t>Манахов Геннадий Владимирович</t>
  </si>
  <si>
    <t>Рикитянский Ярослав Сергеевич</t>
  </si>
  <si>
    <t>Сиарушко Валентина Фёдоровна</t>
  </si>
  <si>
    <t xml:space="preserve">Могилевская Екатерина Викторовна	</t>
  </si>
  <si>
    <t>ГОСУДАРСТВЕННОЕ БЮДЖЕТНОЕ ОБЩЕОБРАЗОВАТЕЛЬНОЕ УЧРЕЖДЕНИЕ «ШКОЛА № 71 ИМЕНИ П.Ф. БАТУЛЫ ГОРОДСКОГО ОКРУГА ДОНЕЦК» ДОНЕЦКОЙ НАРОДНОЙ РЕСПУБЛИКИ</t>
  </si>
  <si>
    <t>Глазунова Светлана Сергеевна</t>
  </si>
  <si>
    <t xml:space="preserve">Кривцун Валентин Евгеньевич </t>
  </si>
  <si>
    <t xml:space="preserve">Рыженков Арсений Владимирович	</t>
  </si>
  <si>
    <t>Орловская Анна Александровна</t>
  </si>
  <si>
    <t>Танюшина Елена Валерьевна</t>
  </si>
  <si>
    <t>Носова Маргарита Александровна</t>
  </si>
  <si>
    <t>Чернышева Мария Константиновна</t>
  </si>
  <si>
    <t>Быкова Светлана Николаевна</t>
  </si>
  <si>
    <t>Шалесный Иван Юрьевич</t>
  </si>
  <si>
    <t>Романова Лариса Анатольевна</t>
  </si>
  <si>
    <t>Шамирзаев Константин Александрович</t>
  </si>
  <si>
    <t>Головко Мирослава Вячеславовна</t>
  </si>
  <si>
    <t>Маркелов Дмитрий Геннадьевич</t>
  </si>
  <si>
    <t>Зырянова Милана Игоревна</t>
  </si>
  <si>
    <t>Ханчук Анастасия Александровна</t>
  </si>
  <si>
    <t xml:space="preserve">Безворотная Злата Максимовна	</t>
  </si>
  <si>
    <t>Предкова Наталья Алексеевна</t>
  </si>
  <si>
    <t>Дмитренко Артём Романович</t>
  </si>
  <si>
    <t>Носова Мргарита Александровна</t>
  </si>
  <si>
    <t>Рожко Мария Евгеньевна</t>
  </si>
  <si>
    <t>Пупышева Анна Викторовна</t>
  </si>
  <si>
    <t>Ткаченко Аврора Артемовна</t>
  </si>
  <si>
    <t xml:space="preserve">Кучеренко Максим Михайлович 	</t>
  </si>
  <si>
    <t>Рогожкина Валентина Афанасьевна</t>
  </si>
  <si>
    <t>Чуприна Полина Алексеевна</t>
  </si>
  <si>
    <t>Хрящева Виктория Алексеевна</t>
  </si>
  <si>
    <t>Храмцов Александр Евгеньевич</t>
  </si>
  <si>
    <t>Орловский Дмитрий Александрович</t>
  </si>
  <si>
    <t>Пилюкова София Александровна</t>
  </si>
  <si>
    <t>ГОСУДАРСТВЕННОЕ БЮДЖЕТНОЕ ОБЩЕОБРАЗОВАТЕЛЬНОЕ УЧРЕЖДЕНИЕ "ШКОЛА №72 ГОРОДСКОГО ОКРУГА ДОНЕЦК"</t>
  </si>
  <si>
    <t>Остапенко Оксана Николаевна</t>
  </si>
  <si>
    <t>Радионов Иван Витальевич</t>
  </si>
  <si>
    <t>Суслина Анна Дмитриевна</t>
  </si>
  <si>
    <t>Паршина Анастасия Андреевна</t>
  </si>
  <si>
    <t>Шашорин Ярослав Антонович</t>
  </si>
  <si>
    <t>Тихомиров Денис Александрович</t>
  </si>
  <si>
    <t>Куда Дмитрий Анатольевич</t>
  </si>
  <si>
    <t>Шевченко Максим Александрович</t>
  </si>
  <si>
    <t>Богачева Кира Дмитриевна</t>
  </si>
  <si>
    <t>Бондаренко Владислав Вячеславович</t>
  </si>
  <si>
    <t>Бондаренко Анастасия Вячеславовна</t>
  </si>
  <si>
    <t>Осипов Иван Евгеньевич</t>
  </si>
  <si>
    <t>Маринцова Ольга Владимировна</t>
  </si>
  <si>
    <t>Петреченко Анастасия Романовна</t>
  </si>
  <si>
    <t>Куратник Анастасия Михайловна</t>
  </si>
  <si>
    <t>Алфименкова Валерия Вячеславовна</t>
  </si>
  <si>
    <t>Стовбчатая Арина Викторовна</t>
  </si>
  <si>
    <t>Яковлева Юлия Александровна</t>
  </si>
  <si>
    <t>Ирклиенко Мария Александровна</t>
  </si>
  <si>
    <t>Лисняк Антон Петрович</t>
  </si>
  <si>
    <t>Лисняк Юлия Петровна</t>
  </si>
  <si>
    <t>Каримова Александра Алексеевна</t>
  </si>
  <si>
    <t>Васильев Владимир Иванович</t>
  </si>
  <si>
    <t>ГОСУДАРСТВЕННОЕ БЮДЖЕТНОЕ ОБЩЕОБРАЗОВАТЕЛЬНОЕ УЧРЕЖДЕНИЕ ШКОЛА № 63 ГОРОДСКОГО ОКРУГА ДОНЕЦК" ДОНЕЦКОЙ НАРОДНОЙ РЕСПУБЛИКИ</t>
  </si>
  <si>
    <t>Сигидина София Сергеевна</t>
  </si>
  <si>
    <t>ГОСУДАРСТВЕННОЕ БЮДЖЕТНОЕ ОБЩЕОБРАЗОВАТЕЛЬНОЕ УЧРЕЖДЕНИЕ "ШКОЛА № 21 ГОРОДСКОГО ОКРУГА ДОНЕЦК" ДОНЕЦКОЙ НАРОДНОЙ РЕСПУБЛИКИ</t>
  </si>
  <si>
    <t>Шевченко Данил Алексеевич</t>
  </si>
  <si>
    <t>ГОСУДАРСТВЕННОЕ БЮДЖЕТНОЕ ОБЩЕОБРАЗОВАТЕЛЬНОЕ УЧРЕЖДЕНИЕ ШКОЛА № 21 ГОРОДСКОГО ОКРУГА ДОНЕЦК" ДОНЕЦКОЙ НАРОДНОЙ РЕСПУБЛИКИ</t>
  </si>
  <si>
    <t>Каширин Андрей Геннадьевич</t>
  </si>
  <si>
    <t>Радченко Дмитрий Андреевич</t>
  </si>
  <si>
    <t>Крукчи Богдан Альбертович</t>
  </si>
  <si>
    <t>Рак Елена Анатольевна</t>
  </si>
  <si>
    <t>mch24710/mun800009/7/qw8r7</t>
  </si>
  <si>
    <t>mch24710/mun800009/7/qv967</t>
  </si>
  <si>
    <t>mch24710/mun800009/7/q9z2g</t>
  </si>
  <si>
    <t>mch24710/mun800009/7/q93gq</t>
  </si>
  <si>
    <t>mch24710/mun800009/7/75g8w</t>
  </si>
  <si>
    <t>mch24710/mun800009/7/q4zwq</t>
  </si>
  <si>
    <t>mch24710/mun800009/7/q63w7</t>
  </si>
  <si>
    <t>mch24710/mun800009/7/75zwq</t>
  </si>
  <si>
    <t>mch24710/mun800009/7/q3354</t>
  </si>
  <si>
    <t>mch24710/mun800009/7/75rwq</t>
  </si>
  <si>
    <t>mch24710/mun800009/7/72247</t>
  </si>
  <si>
    <t>mch24710/mun800009/7/q3247</t>
  </si>
  <si>
    <t>mch24710/mun800009/7/7r687</t>
  </si>
  <si>
    <t>mch24710/mun800009/7/72z47</t>
  </si>
  <si>
    <t>mch24710/mun800009/7/q94g7</t>
  </si>
  <si>
    <t>mch24710/mun800009/7/q3g4q</t>
  </si>
  <si>
    <t>mch24710/mun800009/7/7rv87</t>
  </si>
  <si>
    <t>mch24710/mun800009/7/q6vwq</t>
  </si>
  <si>
    <t>mch24710/mun800009/7/7g2vq</t>
  </si>
  <si>
    <t>mch24710/mun800009/7/7254q</t>
  </si>
  <si>
    <t>mch24710/mun800009/7/q3r47</t>
  </si>
  <si>
    <t>mch24710/mun800009/7/qz337</t>
  </si>
  <si>
    <t>mch24710/mun800009/7/qvg67</t>
  </si>
  <si>
    <t>mch24710/mun800009/7/q4ww7</t>
  </si>
  <si>
    <t>mch24710/mun800009/7/785vq</t>
  </si>
  <si>
    <t>mch24710/mun800009/7/72447</t>
  </si>
  <si>
    <t>mch24710/mun800009/7/qv686</t>
  </si>
  <si>
    <t>mch24710/mun800009/7/q98g7</t>
  </si>
  <si>
    <t>mch24710/mun800009/7/q44wq</t>
  </si>
  <si>
    <t>mch24710/mun800009/7/788v7</t>
  </si>
  <si>
    <t>mch24710/mun800009/7/7g6vq</t>
  </si>
  <si>
    <t>mch24710/mun800009/7/qzz3q</t>
  </si>
  <si>
    <t>mch24710/mun800009/7/qz937</t>
  </si>
  <si>
    <t>mch24710/mun800009/7/qwv4r</t>
  </si>
  <si>
    <t>mch24710/mun800009/7/qv46q</t>
  </si>
  <si>
    <t>mch24710/mun800009/7/q6g8w</t>
  </si>
  <si>
    <t>mch24710/mun800009/7/783vq</t>
  </si>
  <si>
    <t>mch24710/mun800009/7/qwzr7</t>
  </si>
  <si>
    <t>mch24710/mun800009/7/7rz88</t>
  </si>
  <si>
    <t>mch24710/mun800009/7/755w7</t>
  </si>
  <si>
    <t>mch24710/mun800009/7/q66wq</t>
  </si>
  <si>
    <t>mch24710/mun800009/7/7grvq</t>
  </si>
  <si>
    <t xml:space="preserve">100 б. </t>
  </si>
  <si>
    <t>mch24810/mun800009/8/75wg7</t>
  </si>
  <si>
    <t>mch24810/mun800009/8/72887</t>
  </si>
  <si>
    <t>mch24810/mun800009/8/47r27</t>
  </si>
  <si>
    <t>mch24810/mun800009/8/7gw57</t>
  </si>
  <si>
    <t>mch24810/mun800009/8/q429q</t>
  </si>
  <si>
    <t>mch24810/mun800009/8/q9637</t>
  </si>
  <si>
    <t>mch24810/mun800009/8/759g7</t>
  </si>
  <si>
    <t>mch24810/mun800009/8/7gz5q</t>
  </si>
  <si>
    <t>mch24810/mun800009/8/7r92q</t>
  </si>
  <si>
    <t>mch24810/mun800009/8/72v87</t>
  </si>
  <si>
    <t>mch24810/mun800009/8/qwv47</t>
  </si>
  <si>
    <t>mch24810/mun800009/8/7g957</t>
  </si>
  <si>
    <t>mch24810/mun800009/8/75gg7</t>
  </si>
  <si>
    <t>mch24810/mun800009/8/78wwq</t>
  </si>
  <si>
    <t>mch24810/mun800009/8/4q6vq</t>
  </si>
  <si>
    <t>mch24810/mun800009/8/78gwq</t>
  </si>
  <si>
    <t>mch24810/mun800009/8/q4997</t>
  </si>
  <si>
    <t>mch24810/mun800009/8/27287</t>
  </si>
  <si>
    <t>mch24810/mun800009/8/5q497</t>
  </si>
  <si>
    <t>mch24810/mun800009/8/q4r9q</t>
  </si>
  <si>
    <t>mch24810/mun800009/8/78rw7</t>
  </si>
  <si>
    <t>mch24810/mun800009/8/q65v7</t>
  </si>
  <si>
    <t>mch24810/mun800009/8/qzv8q</t>
  </si>
  <si>
    <t>mch24810/mun800009/8/qzr8q</t>
  </si>
  <si>
    <t>mch24810/mun800009/8/qvr9q</t>
  </si>
  <si>
    <t>mch24810/mun800009/8/q953q</t>
  </si>
  <si>
    <t>mch24810/mun800009/8/qv29q</t>
  </si>
  <si>
    <t>mch24810/mun800009/8/g78wq</t>
  </si>
  <si>
    <t>mch24810/mun800009/8/7r52q</t>
  </si>
  <si>
    <t>mch24810/mun800009/8/6q387</t>
  </si>
  <si>
    <t>mch24810/mun800009/8/q398q</t>
  </si>
  <si>
    <t>mch24810/mun800009/8/47g57</t>
  </si>
  <si>
    <t>mch24810/mun800009/8/vqv97</t>
  </si>
  <si>
    <t>mch24810/mun800009/8/q6wv7</t>
  </si>
  <si>
    <t>mch24810/mun800009/8/q3v87</t>
  </si>
  <si>
    <t>mch24810/mun800009/8/7298q</t>
  </si>
  <si>
    <t>mch24810/mun800009/8/qw247</t>
  </si>
  <si>
    <t>mch24810/mun800009/8/q6zvq</t>
  </si>
  <si>
    <t>mch24810/mun800009/8/q3487</t>
  </si>
  <si>
    <t>mch24810/mun800009/8/675g7</t>
  </si>
  <si>
    <t>mch24810/mun800009/8/qw647</t>
  </si>
  <si>
    <t>mch24810/mun800009/8/752gq</t>
  </si>
  <si>
    <t>mch24810/mun800009/8/2qz8q</t>
  </si>
  <si>
    <t>mch24810/mun800009/8/qwr47</t>
  </si>
  <si>
    <t>mch24810/mun800009/8/qv597</t>
  </si>
  <si>
    <t>mch24810/mun800009/8/q9w3q</t>
  </si>
  <si>
    <t>mch24810/mun800009/8/zq93q</t>
  </si>
  <si>
    <t>mch24810/mun800009/8/qz68q</t>
  </si>
  <si>
    <t>mch24910/mun800009/9/72z47</t>
  </si>
  <si>
    <t>mch24910/mun800009/9/q3g4q</t>
  </si>
  <si>
    <t>mch24910/mun800009/9/7rr87</t>
  </si>
  <si>
    <t>mch24910/mun800009/9/qz937</t>
  </si>
  <si>
    <t>mch24910/mun800009/9/75zwq</t>
  </si>
  <si>
    <t>mch24910/mun800009/9/q466w</t>
  </si>
  <si>
    <t>mch24910/mun800009/9/7g6vq</t>
  </si>
  <si>
    <t>mch24910/mun800009/9/7g33v</t>
  </si>
  <si>
    <t>mch24910/mun800009/9/72wg4</t>
  </si>
  <si>
    <t>mch24910/mun800009/9/q93gq</t>
  </si>
  <si>
    <t>mch24910/mun800009/9/qw8r7</t>
  </si>
  <si>
    <t>mch24910/mun800009/9/7grvq</t>
  </si>
  <si>
    <t>mch24910/mun800009/9/qz337</t>
  </si>
  <si>
    <t>mch24910/mun800009/9/q6vwq</t>
  </si>
  <si>
    <t>mch24910/mun800009/9/7g957</t>
  </si>
  <si>
    <t>mch24910/mun800009/9/785vq</t>
  </si>
  <si>
    <t>mch24910/mun800009/9/7822v</t>
  </si>
  <si>
    <t>mch24910/mun800009/9/qwvvr</t>
  </si>
  <si>
    <t>mch24910/mun800009/9/7g38v</t>
  </si>
  <si>
    <t>mch24910/mun800009/9/72447</t>
  </si>
  <si>
    <t>mch24910/mun800009/9/q4zwq</t>
  </si>
  <si>
    <t>mch24910/mun800009/9/q463w</t>
  </si>
  <si>
    <t>mch24910/mun800009/9/qv686</t>
  </si>
  <si>
    <t>mch24910/mun800009/9/q6ggw</t>
  </si>
  <si>
    <t>mch24910/mun800009/9/q3354</t>
  </si>
  <si>
    <t>mch24910/mun800009/9/qv6v6</t>
  </si>
  <si>
    <t>mch24910/mun800009/9/75ggw</t>
  </si>
  <si>
    <t>mch24910/mun800009/9/75rwq</t>
  </si>
  <si>
    <t>mch24910/mun800009/9/75g8w</t>
  </si>
  <si>
    <t>mch24910/mun800009/9/qwzr7</t>
  </si>
  <si>
    <t>mch24910/mun800009/9/q9z2g</t>
  </si>
  <si>
    <t>mch24910/mun800009/9/q66wq</t>
  </si>
  <si>
    <t>mch24910/mun800009/9/7rz88</t>
  </si>
  <si>
    <t>mch24910/mun800009/9/7rv87</t>
  </si>
  <si>
    <t>mch24910/mun800009/9/7g2vq</t>
  </si>
  <si>
    <t>mch24910/mun800009/9/q44wq</t>
  </si>
  <si>
    <t>mch24910/mun800009/9/7254q</t>
  </si>
  <si>
    <t>mch24910/mun800009/9/qv46q</t>
  </si>
  <si>
    <t>mch24910/mun800009/9/qzwg3</t>
  </si>
  <si>
    <t>mch24910/mun800009/9/q3247</t>
  </si>
  <si>
    <t>mch24910/mun800009/9/q9zzg</t>
  </si>
  <si>
    <t>mch24910/mun800009/9/q4ww7</t>
  </si>
  <si>
    <t>mch24910/mun800009/9/qzww3</t>
  </si>
  <si>
    <t>mch24910/mun800009/9/qv666</t>
  </si>
  <si>
    <t>mch24910/mun800009/9/q3334</t>
  </si>
  <si>
    <t>mch24910/mun800009/9/qzz3q</t>
  </si>
  <si>
    <t>mch24910/mun800009/9/7rz48</t>
  </si>
  <si>
    <t>mch24910/mun800009/9/qvg67</t>
  </si>
  <si>
    <t>mch24910/mun800009/9/72ww4</t>
  </si>
  <si>
    <t>mch24910/mun800009/9/7rzz8</t>
  </si>
  <si>
    <t>mch24910/mun800009/9/7824v</t>
  </si>
  <si>
    <t>mch24910/mun800009/9/qwv4r</t>
  </si>
  <si>
    <t>mch24910/mun800009/9/q6g8w</t>
  </si>
  <si>
    <t>mch24910/mun800009/9/783vq</t>
  </si>
  <si>
    <t>mch241010/mun800009/10/qw647</t>
  </si>
  <si>
    <t>mch241010/mun800009/10/27287</t>
  </si>
  <si>
    <t>mch241010/mun800009/10/q338q</t>
  </si>
  <si>
    <t>mch241010/mun800009/10/785vq</t>
  </si>
  <si>
    <t>mch241010/mun800009/10/7g6vq</t>
  </si>
  <si>
    <t>mch241010/mun800009/10/7g2vq</t>
  </si>
  <si>
    <t>mch241010/mun800009/10/47g57</t>
  </si>
  <si>
    <t>mch241010/mun800009/10/72z47</t>
  </si>
  <si>
    <t>mch241010/mun800009/10/qw8r7</t>
  </si>
  <si>
    <t>mch241010/mun800009/10/q469q</t>
  </si>
  <si>
    <t>mch241010/mun800009/10/72447</t>
  </si>
  <si>
    <t>mch241010/mun800009/10/g78wq</t>
  </si>
  <si>
    <t>mch241010/mun800009/10/qzw87</t>
  </si>
  <si>
    <t>mch241010/mun800009/10/6q387</t>
  </si>
  <si>
    <t>mch241010/mun800009/10/q66wq</t>
  </si>
  <si>
    <t>mch241010/mun800009/10/qwv47</t>
  </si>
  <si>
    <t>mch241010/mun800009/10/782w7</t>
  </si>
  <si>
    <t>mch241010/mun800009/10/72w8q</t>
  </si>
  <si>
    <t>mch241010/mun800009/10/zq93q</t>
  </si>
  <si>
    <t>mch241010/mun800009/10/q93gq</t>
  </si>
  <si>
    <t>mch241010/mun800009/10/7rv87</t>
  </si>
  <si>
    <t>mch241010/mun800009/10/vqv97</t>
  </si>
  <si>
    <t>mch241010/mun800009/10/q4ww7</t>
  </si>
  <si>
    <t>mch241010/mun800009/10/4q6vq</t>
  </si>
  <si>
    <t>mch241010/mun800009/10/qvg67</t>
  </si>
  <si>
    <t>mch241010/mun800009/10/47r27</t>
  </si>
  <si>
    <t>mch241010/mun800009/10/q3247</t>
  </si>
  <si>
    <t>mch241010/mun800009/10/5q497</t>
  </si>
  <si>
    <t>mch241010/mun800009/10/75gg7</t>
  </si>
  <si>
    <t>mch241010/mun800009/10/qz937</t>
  </si>
  <si>
    <t>mch241010/mun800009/10/7g357</t>
  </si>
  <si>
    <t>mch241010/mun800009/10/675g7</t>
  </si>
  <si>
    <t>mch241010/mun800009/10/788v7</t>
  </si>
  <si>
    <t>mch241010/mun800009/10/75rwq</t>
  </si>
  <si>
    <t>mch241010/mun800009/10/2qz8q</t>
  </si>
  <si>
    <t>mch241010/mun800009/10/q3r47</t>
  </si>
  <si>
    <t>mch241110/mun800009/11/7gg57</t>
  </si>
  <si>
    <t>mch241110/mun800009/11/qwg4q</t>
  </si>
  <si>
    <t>mch241110/mun800009/11/qvw97</t>
  </si>
  <si>
    <t>mch241110/mun800009/11/78vv7</t>
  </si>
  <si>
    <t>mch241110/mun800009/11/755w7</t>
  </si>
  <si>
    <t>mch241110/mun800009/11/q3z87</t>
  </si>
  <si>
    <t>mch241110/mun800009/11/qz23q</t>
  </si>
  <si>
    <t>mch241110/mun800009/11/7g2vq</t>
  </si>
  <si>
    <t>mch241110/mun800009/11/qwgrq</t>
  </si>
  <si>
    <t>mch241110/mun800009/11/7238q</t>
  </si>
  <si>
    <t>mch241110/mun800009/11/q63w7</t>
  </si>
  <si>
    <t>mch241110/mun800009/11/q94g7</t>
  </si>
  <si>
    <t>mch241110/mun800009/11/qw9rq</t>
  </si>
  <si>
    <t>mch241110/mun800009/11/q3r47</t>
  </si>
  <si>
    <t>mch241110/mun800009/11/q62vq</t>
  </si>
  <si>
    <t>mch241110/mun800009/11/789wq</t>
  </si>
  <si>
    <t>mch241110/mun800009/11/q4vwq</t>
  </si>
  <si>
    <t>mch241110/mun800009/11/7r687</t>
  </si>
  <si>
    <t>mch241110/mun800009/11/qv967</t>
  </si>
  <si>
    <t>mch241110/mun800009/11/7ggv7</t>
  </si>
  <si>
    <t>mch241110/mun800009/11/7rg2q</t>
  </si>
  <si>
    <t>mch241110/mun800009/11/75vgq</t>
  </si>
  <si>
    <t>mch241110/mun800009/11/qz88q</t>
  </si>
  <si>
    <t>mch241110/mun800009/11/q993q</t>
  </si>
  <si>
    <t>mch241110/mun800009/11/q489q</t>
  </si>
  <si>
    <t>mch241110/mun800009/11/72247</t>
  </si>
  <si>
    <t>mch241110/mun800009/11/q3z47</t>
  </si>
  <si>
    <t>mch241110/mun800009/11/75vwq</t>
  </si>
  <si>
    <t>ПРОТОКОЛ МУНИЦИПАЛЬНОГО ЭТАПА ВСЕРОССИЙСКОЙ ОЛИМПИАДЫ ШКОЛЬНИКОВ ПО ХИМИИ</t>
  </si>
  <si>
    <t>mhi24710/mun800009/7/q98g7</t>
  </si>
  <si>
    <t>mhi24710/mun800009/7/qzz3q</t>
  </si>
  <si>
    <t>mhi24710/mun800009/7/7rr87</t>
  </si>
  <si>
    <t>mhi24710/mun800009/7/755w7</t>
  </si>
  <si>
    <t>mhi24710/mun800009/7/q63w7</t>
  </si>
  <si>
    <t>mhi24710/mun800009/7/72447</t>
  </si>
  <si>
    <t>mhi24710/mun800009/7/75rwq</t>
  </si>
  <si>
    <t>mhi24710/mun800009/7/qv46q</t>
  </si>
  <si>
    <t>mhi24710/mun800009/7/qw8r7</t>
  </si>
  <si>
    <t>mhi24710/mun800009/7/q4zwq</t>
  </si>
  <si>
    <t>mhi24710/mun800009/7/7g2vq</t>
  </si>
  <si>
    <t>mhi24710/mun800009/7/q6vwq</t>
  </si>
  <si>
    <t>mhi24710/mun800009/7/q94g7</t>
  </si>
  <si>
    <t>mhi24710/mun800009/7/788v7</t>
  </si>
  <si>
    <t>mhi24710/mun800009/7/7g6vq</t>
  </si>
  <si>
    <t>mhi24710/mun800009/7/72z47</t>
  </si>
  <si>
    <t>mhi24710/mun800009/7/783vq</t>
  </si>
  <si>
    <t>mhi24710/mun800009/7/q93gq</t>
  </si>
  <si>
    <t>mhi24710/mun800009/7/7rv87</t>
  </si>
  <si>
    <t>mhi24710/mun800009/7/75zwq</t>
  </si>
  <si>
    <t>mhi24710/mun800009/7/q3g4q</t>
  </si>
  <si>
    <t xml:space="preserve">103 б. </t>
  </si>
  <si>
    <t>mhi24810/mun800009/8/qzw87</t>
  </si>
  <si>
    <t>mhi24810/mun800009/8/q3334</t>
  </si>
  <si>
    <t>mhi24810/mun800009/8/q469q</t>
  </si>
  <si>
    <t>mhi24810/mun800009/8/zq93q</t>
  </si>
  <si>
    <t>mhi24810/mun800009/8/75g8w</t>
  </si>
  <si>
    <t>mhi24810/mun800009/8/q9z37</t>
  </si>
  <si>
    <t>mhi24810/mun800009/8/q3354</t>
  </si>
  <si>
    <t>mhi24810/mun800009/8/7g357</t>
  </si>
  <si>
    <t>mhi24810/mun800009/8/qwv47</t>
  </si>
  <si>
    <t>mhi24810/mun800009/8/q463w</t>
  </si>
  <si>
    <t>mhi24810/mun800009/8/675g7</t>
  </si>
  <si>
    <t>mhi24810/mun800009/8/47g57</t>
  </si>
  <si>
    <t>mhi24810/mun800009/8/q466w</t>
  </si>
  <si>
    <t>mhi24810/mun800009/8/7rz27</t>
  </si>
  <si>
    <t>mhi24810/mun800009/8/6q387</t>
  </si>
  <si>
    <t>mhi24810/mun800009/8/q3887</t>
  </si>
  <si>
    <t>mhi24810/mun800009/8/75ggw</t>
  </si>
  <si>
    <t>mhi24810/mun800009/8/27287</t>
  </si>
  <si>
    <t>mhi24810/mun800009/8/qzwg3</t>
  </si>
  <si>
    <t>mhi24810/mun800009/8/7g38v</t>
  </si>
  <si>
    <t>mhi24810/mun800009/8/qv69q</t>
  </si>
  <si>
    <t>mhi24810/mun800009/8/75gg7</t>
  </si>
  <si>
    <t>mhi24810/mun800009/8/72w8q</t>
  </si>
  <si>
    <t>mhi24810/mun800009/8/72687</t>
  </si>
  <si>
    <t>mhi24810/mun800009/8/q6gv7</t>
  </si>
  <si>
    <t>mhi24810/mun800009/8/q4g97</t>
  </si>
  <si>
    <t>mhi24810/mun800009/8/47r27</t>
  </si>
  <si>
    <t>mhi24810/mun800009/8/7g33v</t>
  </si>
  <si>
    <t>mhi24810/mun800009/8/7rzz8</t>
  </si>
  <si>
    <t>mhi24810/mun800009/8/q338q</t>
  </si>
  <si>
    <t>mhi24810/mun800009/8/2qz8q</t>
  </si>
  <si>
    <t>mhi24810/mun800009/8/7g45q</t>
  </si>
  <si>
    <t>mhi24810/mun800009/8/756gq</t>
  </si>
  <si>
    <t>mhi24810/mun800009/8/qv666</t>
  </si>
  <si>
    <t>mhi24910/mun800009/9/qv597</t>
  </si>
  <si>
    <t>mhi24910/mun800009/9/752gq</t>
  </si>
  <si>
    <t>mhi24910/mun800009/9/q398q</t>
  </si>
  <si>
    <t>mhi24910/mun800009/9/q63w7</t>
  </si>
  <si>
    <t>mhi24910/mun800009/9/7rw2q</t>
  </si>
  <si>
    <t>mhi24910/mun800009/9/7g557</t>
  </si>
  <si>
    <t>mhi24910/mun800009/9/qz68q</t>
  </si>
  <si>
    <t>mhi24910/mun800009/9/q6wv7</t>
  </si>
  <si>
    <t>mhi24910/mun800009/9/q4597</t>
  </si>
  <si>
    <t>mhi24910/mun800009/9/7g2vq</t>
  </si>
  <si>
    <t>mhi24910/mun800009/9/755w7</t>
  </si>
  <si>
    <t>mhi24910/mun800009/9/7gz5q</t>
  </si>
  <si>
    <t>mhi24910/mun800009/9/7298q</t>
  </si>
  <si>
    <t>mhi24910/mun800009/9/qz48q</t>
  </si>
  <si>
    <t>mhi24910/mun800009/9/q3r47</t>
  </si>
  <si>
    <t>mhi24910/mun800009/9/q3w8q</t>
  </si>
  <si>
    <t>mhi24910/mun800009/9/78wwq</t>
  </si>
  <si>
    <t>mhi24910/mun800009/9/753g7</t>
  </si>
  <si>
    <t>mhi241010/mun800009/10/7238q</t>
  </si>
  <si>
    <t>mhi241010/mun800009/10/7g2vq</t>
  </si>
  <si>
    <t>mhi241010/mun800009/10/q489q</t>
  </si>
  <si>
    <t>mhi241010/mun800009/10/qvw97</t>
  </si>
  <si>
    <t>mhi241010/mun800009/10/75vwq</t>
  </si>
  <si>
    <t>mhi241010/mun800009/10/q993q</t>
  </si>
  <si>
    <t>mhi241010/mun800009/10/7rg2q</t>
  </si>
  <si>
    <t>mhi241010/mun800009/10/7r687</t>
  </si>
  <si>
    <t>mhi241010/mun800009/10/755w7</t>
  </si>
  <si>
    <t>mhi241010/mun800009/10/qv967</t>
  </si>
  <si>
    <t>mhi241010/mun800009/10/q3z87</t>
  </si>
  <si>
    <t>mhi241010/mun800009/10/qwg4q</t>
  </si>
  <si>
    <t>mhi241010/mun800009/10/q63w7</t>
  </si>
  <si>
    <t>mhi241010/mun800009/10/qwgrq</t>
  </si>
  <si>
    <t>mhi241010/mun800009/10/78vv7</t>
  </si>
  <si>
    <t>mhi241010/mun800009/10/q3z47</t>
  </si>
  <si>
    <t>mhi241010/mun800009/10/72247</t>
  </si>
  <si>
    <t>mhi241010/mun800009/10/75vgq</t>
  </si>
  <si>
    <t>mhi241110/mun800009/11/7rg2q</t>
  </si>
  <si>
    <t>mhi241110/mun800009/11/7r687</t>
  </si>
  <si>
    <t>mhi241110/mun800009/11/7gg57</t>
  </si>
  <si>
    <t>mhi241110/mun800009/11/qwg4q</t>
  </si>
  <si>
    <t>mhi241110/mun800009/11/q489q</t>
  </si>
  <si>
    <t>mhi241110/mun800009/11/75vgq</t>
  </si>
  <si>
    <t>mhi241110/mun800009/11/7g2vq</t>
  </si>
  <si>
    <t>mhi241110/mun800009/11/7238q</t>
  </si>
  <si>
    <t>mhi241110/mun800009/11/q3z47</t>
  </si>
  <si>
    <t>mhi241110/mun800009/11/q3z87</t>
  </si>
  <si>
    <t>mhi241110/mun800009/11/qz88q</t>
  </si>
  <si>
    <t>mhi241110/mun800009/11/78vv7</t>
  </si>
  <si>
    <t>mhi241110/mun800009/11/755w7</t>
  </si>
  <si>
    <t>mhi241110/mun800009/11/qwgrq</t>
  </si>
  <si>
    <t>mhi241110/mun800009/11/72247</t>
  </si>
  <si>
    <t>mhi241110/mun800009/11/q63w7</t>
  </si>
  <si>
    <t>mhi241110/mun800009/11/q3r47</t>
  </si>
  <si>
    <t>mhi241110/mun800009/11/q993q</t>
  </si>
  <si>
    <t>mhi241110/mun800009/11/q94g7</t>
  </si>
  <si>
    <t>100 б.</t>
  </si>
  <si>
    <t>190 б.</t>
  </si>
  <si>
    <t>ПРОТОКОЛ МУНИЦИПАЛЬНОГО ЭТАПА ВСЕРОССИЙСКОЙ ОЛИМПИАДЫ ШКОЛЬНИКОВ ПО ИСТОРИИ</t>
  </si>
  <si>
    <t>mlt24710/mun800009/7/qv29q</t>
  </si>
  <si>
    <t>mlt24710/mun800009/7/qz48q</t>
  </si>
  <si>
    <t>mlt24710/mun800009/7/7g557</t>
  </si>
  <si>
    <t>mlt24710/mun800009/7/qz68q</t>
  </si>
  <si>
    <t>mlt24710/mun800009/7/q4r9q</t>
  </si>
  <si>
    <t>mlt24710/mun800009/7/7298q</t>
  </si>
  <si>
    <t>mlt24710/mun800009/7/q6zvq</t>
  </si>
  <si>
    <t>mlt24710/mun800009/7/q4997</t>
  </si>
  <si>
    <t>mlt24710/mun800009/7/786w7</t>
  </si>
  <si>
    <t>mlt24710/mun800009/7/q65v7</t>
  </si>
  <si>
    <t>mlt24710/mun800009/7/q3w8q</t>
  </si>
  <si>
    <t>mlt24710/mun800009/7/7r52q</t>
  </si>
  <si>
    <t>mlt24710/mun800009/7/7rw2q</t>
  </si>
  <si>
    <t>mlt24710/mun800009/7/qwr47</t>
  </si>
  <si>
    <t>mlt24710/mun800009/7/q9637</t>
  </si>
  <si>
    <t>mlt24710/mun800009/7/qw34q</t>
  </si>
  <si>
    <t>mlt24710/mun800009/7/qw247</t>
  </si>
  <si>
    <t>mlt24710/mun800009/7/q9w3q</t>
  </si>
  <si>
    <t>mlt24710/mun800009/7/7r32q</t>
  </si>
  <si>
    <t>mlt24710/mun800009/7/78gwq</t>
  </si>
  <si>
    <t>mlt24710/mun800009/7/753g7</t>
  </si>
  <si>
    <t>mlt24710/mun800009/7/q953q</t>
  </si>
  <si>
    <t>mlt24710/mun800009/7/q6wv7</t>
  </si>
  <si>
    <t>mlt24710/mun800009/7/72r87</t>
  </si>
  <si>
    <t>mlt24710/mun800009/7/7r92q</t>
  </si>
  <si>
    <t>mlt24710/mun800009/7/qw647</t>
  </si>
  <si>
    <t>mlt24710/mun800009/7/7gz5q</t>
  </si>
  <si>
    <t>mlt24710/mun800009/7/78wwq</t>
  </si>
  <si>
    <t>mlt24710/mun800009/7/78rw7</t>
  </si>
  <si>
    <t>mlt24710/mun800009/7/752gq</t>
  </si>
  <si>
    <t>mlt24710/mun800009/7/72887</t>
  </si>
  <si>
    <t>mlt24810/mun800009/8/7g957</t>
  </si>
  <si>
    <t>mlt24810/mun800009/8/q4997</t>
  </si>
  <si>
    <t>mlt24810/mun800009/8/753g7</t>
  </si>
  <si>
    <t>mlt24810/mun800009/8/q993q</t>
  </si>
  <si>
    <t>mlt24810/mun800009/8/qwr47</t>
  </si>
  <si>
    <t>mlt24810/mun800009/8/7gv5q</t>
  </si>
  <si>
    <t>mlt24810/mun800009/8/759g7</t>
  </si>
  <si>
    <t>mlt24810/mun800009/8/q65v7</t>
  </si>
  <si>
    <t>mlt24810/mun800009/8/qw247</t>
  </si>
  <si>
    <t>mlt24810/mun800009/8/q6rvq</t>
  </si>
  <si>
    <t>mlt24810/mun800009/8/q3687</t>
  </si>
  <si>
    <t>mlt24810/mun800009/8/7rw2q</t>
  </si>
  <si>
    <t>mlt24810/mun800009/8/qw54q</t>
  </si>
  <si>
    <t>mlt24810/mun800009/8/q9637</t>
  </si>
  <si>
    <t>mlt24810/mun800009/8/q3v87</t>
  </si>
  <si>
    <t>mlt24810/mun800009/8/q3w8q</t>
  </si>
  <si>
    <t>mlt24810/mun800009/8/q9w3q</t>
  </si>
  <si>
    <t>mlt24810/mun800009/8/78gwq</t>
  </si>
  <si>
    <t>mlt24810/mun800009/8/q6wv7</t>
  </si>
  <si>
    <t>mlt24810/mun800009/8/qzr8q</t>
  </si>
  <si>
    <t>mlt24810/mun800009/8/72r87</t>
  </si>
  <si>
    <t>mlt24810/mun800009/8/7gw57</t>
  </si>
  <si>
    <t>mlt24810/mun800009/8/qvz9q</t>
  </si>
  <si>
    <t>mlt24810/mun800009/8/q4597</t>
  </si>
  <si>
    <t>mlt24810/mun800009/8/q9r37</t>
  </si>
  <si>
    <t>mlt24810/mun800009/8/qvr9q</t>
  </si>
  <si>
    <t>mlt24810/mun800009/8/q9g3q</t>
  </si>
  <si>
    <t>mlt24810/mun800009/8/q64vq</t>
  </si>
  <si>
    <t>mlt24810/mun800009/8/qw34q</t>
  </si>
  <si>
    <t>mlt24810/mun800009/8/7gz5q</t>
  </si>
  <si>
    <t>mlt24810/mun800009/8/q429q</t>
  </si>
  <si>
    <t>mlt24810/mun800009/8/75wg7</t>
  </si>
  <si>
    <t>mlt24810/mun800009/8/754gq</t>
  </si>
  <si>
    <t>mlt24810/mun800009/8/qzv8q</t>
  </si>
  <si>
    <t>mlt24810/mun800009/8/q62vq</t>
  </si>
  <si>
    <t>mlt24810/mun800009/8/qv29q</t>
  </si>
  <si>
    <t>mlt24810/mun800009/8/qv597</t>
  </si>
  <si>
    <t>mlt24810/mun800009/8/q4r9q</t>
  </si>
  <si>
    <t>mlt24810/mun800009/8/q398q</t>
  </si>
  <si>
    <t>mlt24810/mun800009/8/7r92q</t>
  </si>
  <si>
    <t>mlt24810/mun800009/8/7r32q</t>
  </si>
  <si>
    <t>mlt24810/mun800009/8/78wwq</t>
  </si>
  <si>
    <t>mlt24810/mun800009/8/78rw7</t>
  </si>
  <si>
    <t>mlt24810/mun800009/8/786w7</t>
  </si>
  <si>
    <t>mlt24810/mun800009/8/72887</t>
  </si>
  <si>
    <t>mlt24910/mun800009/9/72v87</t>
  </si>
  <si>
    <t>mlt24910/mun800009/9/7g957</t>
  </si>
  <si>
    <t>mlt24910/mun800009/9/72r87</t>
  </si>
  <si>
    <t>mlt24910/mun800009/9/qw647</t>
  </si>
  <si>
    <t>mlt24910/mun800009/9/78gwq</t>
  </si>
  <si>
    <t>mlt24910/mun800009/9/qzr8q</t>
  </si>
  <si>
    <t>mlt24910/mun800009/9/qw34q</t>
  </si>
  <si>
    <t>mlt24910/mun800009/9/q429q</t>
  </si>
  <si>
    <t>mlt24910/mun800009/9/78wwq</t>
  </si>
  <si>
    <t>mlt24910/mun800009/9/q64vq</t>
  </si>
  <si>
    <t>mlt24910/mun800009/9/7rw2q</t>
  </si>
  <si>
    <t>mlt24910/mun800009/9/752gq</t>
  </si>
  <si>
    <t>mlt24910/mun800009/9/786w7</t>
  </si>
  <si>
    <t>mlt24910/mun800009/9/753g7</t>
  </si>
  <si>
    <t>mlt24910/mun800009/9/q3w8q</t>
  </si>
  <si>
    <t>mlt24910/mun800009/9/7298q</t>
  </si>
  <si>
    <t>mlt24910/mun800009/9/qz68q</t>
  </si>
  <si>
    <t>mlt24910/mun800009/9/7gw57</t>
  </si>
  <si>
    <t>mlt24910/mun800009/9/qwr47</t>
  </si>
  <si>
    <t>mlt24910/mun800009/9/q3487</t>
  </si>
  <si>
    <t>mlt24910/mun800009/9/qw247</t>
  </si>
  <si>
    <t>mlt24910/mun800009/9/7r52q</t>
  </si>
  <si>
    <t>mlt24910/mun800009/9/qvr9q</t>
  </si>
  <si>
    <t>mlt24910/mun800009/9/7gz5q</t>
  </si>
  <si>
    <t>mlt24910/mun800009/9/q65v7</t>
  </si>
  <si>
    <t>mlt24910/mun800009/9/qv29q</t>
  </si>
  <si>
    <t>mlt24910/mun800009/9/q6wv7</t>
  </si>
  <si>
    <t>mlt24910/mun800009/9/q9w3q</t>
  </si>
  <si>
    <t>mlt24910/mun800009/9/q953q</t>
  </si>
  <si>
    <t>mlt24910/mun800009/9/q3v87</t>
  </si>
  <si>
    <t>mlt241010/mun800009/10/vqv97</t>
  </si>
  <si>
    <t>mlt241010/mun800009/10/q338q</t>
  </si>
  <si>
    <t>mlt241010/mun800009/10/qv69q</t>
  </si>
  <si>
    <t>mlt241010/mun800009/10/q9z37</t>
  </si>
  <si>
    <t>mlt241010/mun800009/10/5q497</t>
  </si>
  <si>
    <t>mlt241010/mun800009/10/6q387</t>
  </si>
  <si>
    <t>mlt241010/mun800009/10/27287</t>
  </si>
  <si>
    <t>mlt241010/mun800009/10/72w8q</t>
  </si>
  <si>
    <t>mlt241010/mun800009/10/q469q</t>
  </si>
  <si>
    <t>mlt241010/mun800009/10/qzw87</t>
  </si>
  <si>
    <t>mlt241010/mun800009/10/75gg7</t>
  </si>
  <si>
    <t>mlt241010/mun800009/10/47g57</t>
  </si>
  <si>
    <t>mlt241010/mun800009/10/2qz8q</t>
  </si>
  <si>
    <t>mlt241010/mun800009/10/47r27</t>
  </si>
  <si>
    <t>mlt241010/mun800009/10/7rz27</t>
  </si>
  <si>
    <t>mlt241010/mun800009/10/7g357</t>
  </si>
  <si>
    <t>mlt241010/mun800009/10/zq93q</t>
  </si>
  <si>
    <t>mlt241010/mun800009/10/g78wq</t>
  </si>
  <si>
    <t>mlt241010/mun800009/10/qwv47</t>
  </si>
  <si>
    <t>mlt241010/mun800009/10/782w7</t>
  </si>
  <si>
    <t>mlt241010/mun800009/10/4q6vq</t>
  </si>
  <si>
    <t>mlt241110/mun800009/11/75wg7</t>
  </si>
  <si>
    <t>mlt241110/mun800009/11/q4997</t>
  </si>
  <si>
    <t>mlt241110/mun800009/11/47r27</t>
  </si>
  <si>
    <t>mlt241110/mun800009/11/4q6vq</t>
  </si>
  <si>
    <t>mlt241110/mun800009/11/2qz8q</t>
  </si>
  <si>
    <t>mlt241110/mun800009/11/78gwq</t>
  </si>
  <si>
    <t>mlt241110/mun800009/11/q338q</t>
  </si>
  <si>
    <t>mlt241110/mun800009/11/75gg7</t>
  </si>
  <si>
    <t>mlt241110/mun800009/11/qz68q</t>
  </si>
  <si>
    <t>mlt241110/mun800009/11/qw247</t>
  </si>
  <si>
    <t>mlt241110/mun800009/11/q6zvq</t>
  </si>
  <si>
    <t>mlt241110/mun800009/11/qvr9q</t>
  </si>
  <si>
    <t>mlt241110/mun800009/11/vqv97</t>
  </si>
  <si>
    <t>mlt241110/mun800009/11/q3v87</t>
  </si>
  <si>
    <t>mlt241110/mun800009/11/7r92q</t>
  </si>
  <si>
    <t>mlt241110/mun800009/11/7gw57</t>
  </si>
  <si>
    <t>mlt241110/mun800009/11/675g7</t>
  </si>
  <si>
    <t>mlt241110/mun800009/11/5q497</t>
  </si>
  <si>
    <t>mlt241110/mun800009/11/qwv47</t>
  </si>
  <si>
    <t>mlt241110/mun800009/11/6q387</t>
  </si>
  <si>
    <t>mlt241110/mun800009/11/g78wq</t>
  </si>
  <si>
    <t>mlt241110/mun800009/11/zq93q</t>
  </si>
  <si>
    <t>mlt241110/mun800009/11/q953q</t>
  </si>
  <si>
    <t>mlt241110/mun800009/11/47g57</t>
  </si>
  <si>
    <t>mlt241110/mun800009/11/27287</t>
  </si>
  <si>
    <t xml:space="preserve">75 б. </t>
  </si>
  <si>
    <t>ПРОТОКОЛ МУНИЦИПАЛЬНОГО ЭТАПА ВСЕРОССИЙСКОЙ ОЛИМПИАДЫ ШКОЛЬНИКОВ ПО ЛИТЕРАТУРЕ</t>
  </si>
  <si>
    <t>mju24710/mun800009/7/qzw43</t>
  </si>
  <si>
    <t>mju24710/mun800009/7/q6g4w</t>
  </si>
  <si>
    <t>mju24710/mun800009/7/782zv</t>
  </si>
  <si>
    <t>mju24710/mun800009/7/qwv4r</t>
  </si>
  <si>
    <t>mju24710/mun800009/7/q9zgg</t>
  </si>
  <si>
    <t>mju24710/mun800009/7/q9z5g</t>
  </si>
  <si>
    <t>mju24710/mun800009/7/q3354</t>
  </si>
  <si>
    <t>mju24710/mun800009/7/qwvrg</t>
  </si>
  <si>
    <t>mju24710/mun800009/7/72wg4</t>
  </si>
  <si>
    <t>mju24710/mun800009/7/qwv3r</t>
  </si>
  <si>
    <t>mju24710/mun800009/7/qv686</t>
  </si>
  <si>
    <t>mju24710/mun800009/7/q9zwg</t>
  </si>
  <si>
    <t>mju24710/mun800009/7/q6gzw</t>
  </si>
  <si>
    <t>mju24710/mun800009/7/q6gww</t>
  </si>
  <si>
    <t>mju24710/mun800009/7/7826v</t>
  </si>
  <si>
    <t>mju24710/mun800009/7/q3394</t>
  </si>
  <si>
    <t>mju24710/mun800009/7/7rzw8</t>
  </si>
  <si>
    <t>mju24710/mun800009/7/q465w</t>
  </si>
  <si>
    <t>mju24710/mun800009/7/75g8w</t>
  </si>
  <si>
    <t>mju24710/mun800009/7/qwvwr</t>
  </si>
  <si>
    <t>mju24710/mun800009/7/q3384</t>
  </si>
  <si>
    <t>mju24710/mun800009/7/qv666</t>
  </si>
  <si>
    <t>mju24710/mun800009/7/7824v</t>
  </si>
  <si>
    <t>mju24710/mun800009/7/qwvrr</t>
  </si>
  <si>
    <t>mju24710/mun800009/7/qv6r6</t>
  </si>
  <si>
    <t>mju24710/mun800009/7/q9zzg</t>
  </si>
  <si>
    <t>mju24710/mun800009/7/q6ggw</t>
  </si>
  <si>
    <t>mju24710/mun800009/7/7g35v</t>
  </si>
  <si>
    <t>mju24710/mun800009/7/72wr4</t>
  </si>
  <si>
    <t>mju24710/mun800009/7/q6g8w</t>
  </si>
  <si>
    <t>mju24710/mun800009/7/qwvvr</t>
  </si>
  <si>
    <t>mju24710/mun800009/7/q33w4</t>
  </si>
  <si>
    <t>mju24710/mun800009/7/qv6v6</t>
  </si>
  <si>
    <t>mju24710/mun800009/7/7g38v</t>
  </si>
  <si>
    <t>mju24710/mun800009/7/7g34v</t>
  </si>
  <si>
    <t>mju24710/mun800009/7/q3334</t>
  </si>
  <si>
    <t>mju24710/mun800009/7/7g3zv</t>
  </si>
  <si>
    <t>mju24710/mun800009/7/75g3w</t>
  </si>
  <si>
    <t>mju24710/mun800009/7/72ww4</t>
  </si>
  <si>
    <t>mju24710/mun800009/7/7rzz8</t>
  </si>
  <si>
    <t>mju24710/mun800009/7/7g33v</t>
  </si>
  <si>
    <t xml:space="preserve">90 б. </t>
  </si>
  <si>
    <t>mju24810/mun800009/8/qz937</t>
  </si>
  <si>
    <t>mju24810/mun800009/8/q9z2g</t>
  </si>
  <si>
    <t>mju24810/mun800009/8/7rz88</t>
  </si>
  <si>
    <t>mju24810/mun800009/8/qzwg3</t>
  </si>
  <si>
    <t>mju24810/mun800009/8/7g38v</t>
  </si>
  <si>
    <t>mju24810/mun800009/8/75g8w</t>
  </si>
  <si>
    <t>mju24810/mun800009/8/qwv4r</t>
  </si>
  <si>
    <t>mju24810/mun800009/8/783vq</t>
  </si>
  <si>
    <t>mju24810/mun800009/8/qz337</t>
  </si>
  <si>
    <t>mju24810/mun800009/8/7grvq</t>
  </si>
  <si>
    <t>mju24810/mun800009/8/q94g7</t>
  </si>
  <si>
    <t>mju24810/mun800009/8/q3334</t>
  </si>
  <si>
    <t>mju24810/mun800009/8/7g6vq</t>
  </si>
  <si>
    <t>mju24810/mun800009/8/75zwq</t>
  </si>
  <si>
    <t>mju24810/mun800009/8/q4zwq</t>
  </si>
  <si>
    <t>mju24810/mun800009/8/72wg4</t>
  </si>
  <si>
    <t>mju24810/mun800009/8/q9zzg</t>
  </si>
  <si>
    <t>mju24810/mun800009/8/72247</t>
  </si>
  <si>
    <t>mju24810/mun800009/8/q44wq</t>
  </si>
  <si>
    <t>mju24810/mun800009/8/q3354</t>
  </si>
  <si>
    <t>mju24810/mun800009/8/qv46q</t>
  </si>
  <si>
    <t>mju24810/mun800009/8/q6g8w</t>
  </si>
  <si>
    <t>mju24810/mun800009/8/q4ww7</t>
  </si>
  <si>
    <t>mju24810/mun800009/8/7824v</t>
  </si>
  <si>
    <t>mju24810/mun800009/8/qwzr7</t>
  </si>
  <si>
    <t>mju24810/mun800009/8/q66wq</t>
  </si>
  <si>
    <t>mju24810/mun800009/8/qvg67</t>
  </si>
  <si>
    <t>mju24810/mun800009/8/qzz3q</t>
  </si>
  <si>
    <t>mju24810/mun800009/8/q3247</t>
  </si>
  <si>
    <t>mju24810/mun800009/8/78vv7</t>
  </si>
  <si>
    <t>mju24810/mun800009/8/qw8r7</t>
  </si>
  <si>
    <t>mju24810/mun800009/8/qv967</t>
  </si>
  <si>
    <t>mju24810/mun800009/8/qv686</t>
  </si>
  <si>
    <t>mju24810/mun800009/8/q3r47</t>
  </si>
  <si>
    <t>mju24810/mun800009/8/7rr87</t>
  </si>
  <si>
    <t>mju24810/mun800009/8/75rwq</t>
  </si>
  <si>
    <t>mju24810/mun800009/8/755w7</t>
  </si>
  <si>
    <t>mju24810/mun800009/8/qwvvr</t>
  </si>
  <si>
    <t>mju24810/mun800009/8/q98g7</t>
  </si>
  <si>
    <t>mju24810/mun800009/8/qz23q</t>
  </si>
  <si>
    <t>mju24810/mun800009/8/q4vwq</t>
  </si>
  <si>
    <t>mju24810/mun800009/8/788v7</t>
  </si>
  <si>
    <t>mju24810/mun800009/8/qw9rq</t>
  </si>
  <si>
    <t>mju24810/mun800009/8/7rv87</t>
  </si>
  <si>
    <t>mju24910/mun800009/9/q398q</t>
  </si>
  <si>
    <t>mju24910/mun800009/9/7r52q</t>
  </si>
  <si>
    <t>mju24910/mun800009/9/qzv8q</t>
  </si>
  <si>
    <t>mju24910/mun800009/9/752gq</t>
  </si>
  <si>
    <t>mju24910/mun800009/9/q9g3q</t>
  </si>
  <si>
    <t>mju24910/mun800009/9/qw34q</t>
  </si>
  <si>
    <t>mju24910/mun800009/9/q3v87</t>
  </si>
  <si>
    <t>mju24910/mun800009/9/786w7</t>
  </si>
  <si>
    <t>mju24910/mun800009/9/q64vq</t>
  </si>
  <si>
    <t>mju24910/mun800009/9/7rw2q</t>
  </si>
  <si>
    <t>mju24910/mun800009/9/q6wv7</t>
  </si>
  <si>
    <t>mju24910/mun800009/9/qv597</t>
  </si>
  <si>
    <t>mju24910/mun800009/9/7g557</t>
  </si>
  <si>
    <t>mju24910/mun800009/9/qwr47</t>
  </si>
  <si>
    <t>mju24910/mun800009/9/72887</t>
  </si>
  <si>
    <t>mju24910/mun800009/9/q4597</t>
  </si>
  <si>
    <t>mju24910/mun800009/9/7298q</t>
  </si>
  <si>
    <t>mju24910/mun800009/9/7g957</t>
  </si>
  <si>
    <t>mju24910/mun800009/9/789wq</t>
  </si>
  <si>
    <t>mju24910/mun800009/9/qvr9q</t>
  </si>
  <si>
    <t>mju24910/mun800009/9/qw647</t>
  </si>
  <si>
    <t>mju24910/mun800009/9/q9w3q</t>
  </si>
  <si>
    <t>mju24910/mun800009/9/75wg7</t>
  </si>
  <si>
    <t>mju24910/mun800009/9/q4r9q</t>
  </si>
  <si>
    <t>mju24910/mun800009/9/7r427</t>
  </si>
  <si>
    <t>mju24910/mun800009/9/78rw7</t>
  </si>
  <si>
    <t>mju24910/mun800009/9/q6zvq</t>
  </si>
  <si>
    <t>mju24910/mun800009/9/q3w8q</t>
  </si>
  <si>
    <t>mju24910/mun800009/9/q3687</t>
  </si>
  <si>
    <t>mju24910/mun800009/9/7r32q</t>
  </si>
  <si>
    <t>mju24910/mun800009/9/78wwq</t>
  </si>
  <si>
    <t>mju24910/mun800009/9/754gq</t>
  </si>
  <si>
    <t>mju24910/mun800009/9/q6rvq</t>
  </si>
  <si>
    <t>mju24910/mun800009/9/qw54q</t>
  </si>
  <si>
    <t>mju24910/mun800009/9/qvv9q</t>
  </si>
  <si>
    <t>mju24910/mun800009/9/7r92q</t>
  </si>
  <si>
    <t>mju24910/mun800009/9/q953q</t>
  </si>
  <si>
    <t>mju24910/mun800009/9/72r87</t>
  </si>
  <si>
    <t>mju24910/mun800009/9/qw247</t>
  </si>
  <si>
    <t>mju24910/mun800009/9/q489q</t>
  </si>
  <si>
    <t>mju24910/mun800009/9/q9r37</t>
  </si>
  <si>
    <t>mju24910/mun800009/9/78gwq</t>
  </si>
  <si>
    <t>mju24910/mun800009/9/759g7</t>
  </si>
  <si>
    <t>mju24910/mun800009/9/q4997</t>
  </si>
  <si>
    <t>mju24910/mun800009/9/72v87</t>
  </si>
  <si>
    <t>mju24910/mun800009/9/q9637</t>
  </si>
  <si>
    <t>mju24910/mun800009/9/7238q</t>
  </si>
  <si>
    <t>204 б.</t>
  </si>
  <si>
    <t>mju241010/mun800009/10/q9zzg</t>
  </si>
  <si>
    <t>mju241010/mun800009/10/qv666</t>
  </si>
  <si>
    <t>mju241010/mun800009/10/q9zwg</t>
  </si>
  <si>
    <t>mju241010/mun800009/10/qwvvr</t>
  </si>
  <si>
    <t>mju241010/mun800009/10/q6g8w</t>
  </si>
  <si>
    <t>mju241010/mun800009/10/qzwg3</t>
  </si>
  <si>
    <t>mju241010/mun800009/10/72wg4</t>
  </si>
  <si>
    <t>mju241010/mun800009/10/7824v</t>
  </si>
  <si>
    <t>mju241010/mun800009/10/q465w</t>
  </si>
  <si>
    <t>mju241010/mun800009/10/7g38v</t>
  </si>
  <si>
    <t>mju241010/mun800009/10/72wr4</t>
  </si>
  <si>
    <t>mju241010/mun800009/10/q3384</t>
  </si>
  <si>
    <t>mju241010/mun800009/10/7g34v</t>
  </si>
  <si>
    <t>mju241010/mun800009/10/75g6w</t>
  </si>
  <si>
    <t>mju241010/mun800009/10/7rzz8</t>
  </si>
  <si>
    <t>mju241010/mun800009/10/q3354</t>
  </si>
  <si>
    <t>mju241010/mun800009/10/75ggw</t>
  </si>
  <si>
    <t>mju241010/mun800009/10/q466w</t>
  </si>
  <si>
    <t>mju241010/mun800009/10/q46gw</t>
  </si>
  <si>
    <t>mju241010/mun800009/10/75g8w</t>
  </si>
  <si>
    <t>mju241010/mun800009/10/72ww4</t>
  </si>
  <si>
    <t>mju241010/mun800009/10/7rz48</t>
  </si>
  <si>
    <t>mju241010/mun800009/10/7rzw8</t>
  </si>
  <si>
    <t>mju241010/mun800009/10/72w64</t>
  </si>
  <si>
    <t>mju241010/mun800009/10/qwv3r</t>
  </si>
  <si>
    <t>mju241010/mun800009/10/q6ggw</t>
  </si>
  <si>
    <t>mju241010/mun800009/10/q6g4w</t>
  </si>
  <si>
    <t>mju241010/mun800009/10/qv6v6</t>
  </si>
  <si>
    <t>mju241010/mun800009/10/75g3w</t>
  </si>
  <si>
    <t>mju241010/mun800009/10/qzw53</t>
  </si>
  <si>
    <t>mju241010/mun800009/10/qv686</t>
  </si>
  <si>
    <t>mju241010/mun800009/10/qv656</t>
  </si>
  <si>
    <t>mju241010/mun800009/10/q9zgg</t>
  </si>
  <si>
    <t>mju241010/mun800009/10/7g33v</t>
  </si>
  <si>
    <t>mju241010/mun800009/10/7g35v</t>
  </si>
  <si>
    <t>285 б.</t>
  </si>
  <si>
    <t>mju241110/mun800009/11/qw9rq</t>
  </si>
  <si>
    <t>mju241110/mun800009/11/qv46q</t>
  </si>
  <si>
    <t>mju241110/mun800009/11/72z47</t>
  </si>
  <si>
    <t>mju241110/mun800009/11/7g2vq</t>
  </si>
  <si>
    <t>mju241110/mun800009/11/7g6vq</t>
  </si>
  <si>
    <t>mju241110/mun800009/11/qwgrq</t>
  </si>
  <si>
    <t>mju241110/mun800009/11/q3z47</t>
  </si>
  <si>
    <t>mju241110/mun800009/11/7rr87</t>
  </si>
  <si>
    <t>mju241110/mun800009/11/78vv7</t>
  </si>
  <si>
    <t>mju241110/mun800009/11/75rwq</t>
  </si>
  <si>
    <t>mju241110/mun800009/11/qwg4q</t>
  </si>
  <si>
    <t>mju241110/mun800009/11/qw8r7</t>
  </si>
  <si>
    <t>mju241110/mun800009/11/q4vwq</t>
  </si>
  <si>
    <t>mju241110/mun800009/11/7r687</t>
  </si>
  <si>
    <t>mju241110/mun800009/11/q3247</t>
  </si>
  <si>
    <t>mju241110/mun800009/11/q94g7</t>
  </si>
  <si>
    <t>mju241110/mun800009/11/q4ww7</t>
  </si>
  <si>
    <t>mju241110/mun800009/11/7ggv7</t>
  </si>
  <si>
    <t>mju241110/mun800009/11/75vgq</t>
  </si>
  <si>
    <t>mju241110/mun800009/11/q3z87</t>
  </si>
  <si>
    <t>mju241110/mun800009/11/qz23q</t>
  </si>
  <si>
    <t>mju241110/mun800009/11/q93gq</t>
  </si>
  <si>
    <t>mju241110/mun800009/11/7rv87</t>
  </si>
  <si>
    <t>mju241110/mun800009/11/7gg57</t>
  </si>
  <si>
    <t>mju241110/mun800009/11/72447</t>
  </si>
  <si>
    <t>mju241110/mun800009/11/q63w7</t>
  </si>
  <si>
    <t>mju241110/mun800009/11/q62vq</t>
  </si>
  <si>
    <t>mju241110/mun800009/11/qz937</t>
  </si>
  <si>
    <t>mju241110/mun800009/11/q6vwq</t>
  </si>
  <si>
    <t>mju241110/mun800009/11/qvg67</t>
  </si>
  <si>
    <t>mju241110/mun800009/11/75vwq</t>
  </si>
  <si>
    <t>mju241110/mun800009/11/q3r47</t>
  </si>
  <si>
    <t>mju241110/mun800009/11/q4zwq</t>
  </si>
  <si>
    <t>370 б.</t>
  </si>
  <si>
    <t>ПРОТОКОЛ МУНИЦИПАЛЬНОГО ЭТАПА ВСЕРОССИЙСКОЙ ОЛИМПИАДЫ ШКОЛЬНИКОВ ПО ПРАВУ</t>
  </si>
  <si>
    <t>mph24710/mun800009/7/q3r47</t>
  </si>
  <si>
    <t>mph24710/mun800009/7/q93gq</t>
  </si>
  <si>
    <t>mph24710/mun800009/7/72z47</t>
  </si>
  <si>
    <t>mph24710/mun800009/7/qz23q</t>
  </si>
  <si>
    <t>mph24710/mun800009/7/q4vwq</t>
  </si>
  <si>
    <t>mph24710/mun800009/7/7rv87</t>
  </si>
  <si>
    <t>mph24710/mun800009/7/75rwq</t>
  </si>
  <si>
    <t>mph24710/mun800009/7/72247</t>
  </si>
  <si>
    <t>mph24710/mun800009/7/7ggv7</t>
  </si>
  <si>
    <t>mph24710/mun800009/7/785vq</t>
  </si>
  <si>
    <t>mph24710/mun800009/7/78vv7</t>
  </si>
  <si>
    <t>mph24710/mun800009/7/qv46q</t>
  </si>
  <si>
    <t>mph24710/mun800009/7/qw8r7</t>
  </si>
  <si>
    <t>mph24710/mun800009/7/788v7</t>
  </si>
  <si>
    <t>mph24710/mun800009/7/qz937</t>
  </si>
  <si>
    <t>mph24710/mun800009/7/q63w7</t>
  </si>
  <si>
    <t>mph24710/mun800009/7/qwzr7</t>
  </si>
  <si>
    <t>mph24710/mun800009/7/q3247</t>
  </si>
  <si>
    <t>mph24710/mun800009/7/q94g7</t>
  </si>
  <si>
    <t>mph24710/mun800009/7/755w7</t>
  </si>
  <si>
    <t>mph24710/mun800009/7/qzz3q</t>
  </si>
  <si>
    <t>mph24710/mun800009/7/q3g4q</t>
  </si>
  <si>
    <t>mph24710/mun800009/7/q6vwq</t>
  </si>
  <si>
    <t>mph24710/mun800009/7/qvg67</t>
  </si>
  <si>
    <t>mph24710/mun800009/7/qv967</t>
  </si>
  <si>
    <t>mph24710/mun800009/7/7rr87</t>
  </si>
  <si>
    <t>mph24810/mun800009/8/7g38v</t>
  </si>
  <si>
    <t>mph24810/mun800009/8/72wr4</t>
  </si>
  <si>
    <t>mph24810/mun800009/8/qv656</t>
  </si>
  <si>
    <t>mph24810/mun800009/8/qwzr7</t>
  </si>
  <si>
    <t>mph24810/mun800009/8/qzz3q</t>
  </si>
  <si>
    <t>mph24810/mun800009/8/qv686</t>
  </si>
  <si>
    <t>mph24810/mun800009/8/qv46q</t>
  </si>
  <si>
    <t>mph24810/mun800009/8/7g34v</t>
  </si>
  <si>
    <t>mph24810/mun800009/8/7824v</t>
  </si>
  <si>
    <t>mph24810/mun800009/8/7822v</t>
  </si>
  <si>
    <t>mph24810/mun800009/8/q9zgg</t>
  </si>
  <si>
    <t>mph24810/mun800009/8/782zv</t>
  </si>
  <si>
    <t>mph24810/mun800009/8/72447</t>
  </si>
  <si>
    <t>mph24810/mun800009/8/qzw53</t>
  </si>
  <si>
    <t>mph24810/mun800009/8/q6gww</t>
  </si>
  <si>
    <t>mph24810/mun800009/8/q33w4</t>
  </si>
  <si>
    <t>mph24810/mun800009/8/q3384</t>
  </si>
  <si>
    <t>mph24810/mun800009/8/7rzz8</t>
  </si>
  <si>
    <t>mph24810/mun800009/8/72w64</t>
  </si>
  <si>
    <t>mph24810/mun800009/8/75g3w</t>
  </si>
  <si>
    <t>mph24810/mun800009/8/q465w</t>
  </si>
  <si>
    <t>mph24810/mun800009/8/qzwg3</t>
  </si>
  <si>
    <t>mph24810/mun800009/8/qz337</t>
  </si>
  <si>
    <t>mph24810/mun800009/8/qwv3r</t>
  </si>
  <si>
    <t>mph24810/mun800009/8/q6g4w</t>
  </si>
  <si>
    <t>mph24810/mun800009/8/q46gw</t>
  </si>
  <si>
    <t>mph24810/mun800009/8/7g35v</t>
  </si>
  <si>
    <t>mph24810/mun800009/8/qv6v6</t>
  </si>
  <si>
    <t>mph24810/mun800009/8/q3354</t>
  </si>
  <si>
    <t>mph24810/mun800009/8/7rz48</t>
  </si>
  <si>
    <t>mph24810/mun800009/8/783vq</t>
  </si>
  <si>
    <t>mph24810/mun800009/8/qzww3</t>
  </si>
  <si>
    <t>mph24810/mun800009/8/q9z2g</t>
  </si>
  <si>
    <t>mph24810/mun800009/8/q6ggw</t>
  </si>
  <si>
    <t>mph24810/mun800009/8/q3334</t>
  </si>
  <si>
    <t>mph24810/mun800009/8/7rzw8</t>
  </si>
  <si>
    <t>mph24810/mun800009/8/7rz88</t>
  </si>
  <si>
    <t>mph24810/mun800009/8/7rr87</t>
  </si>
  <si>
    <t>mph24810/mun800009/8/75zwq</t>
  </si>
  <si>
    <t>mph24810/mun800009/8/q463w</t>
  </si>
  <si>
    <t>mph24810/mun800009/8/q44wq</t>
  </si>
  <si>
    <t>mph24810/mun800009/8/75ggw</t>
  </si>
  <si>
    <t>mph24810/mun800009/8/qwv4r</t>
  </si>
  <si>
    <t>mph24810/mun800009/8/7grvq</t>
  </si>
  <si>
    <t>mph24810/mun800009/8/72ww4</t>
  </si>
  <si>
    <t>mph24910/mun800009/9/75ggw</t>
  </si>
  <si>
    <t>mph24910/mun800009/9/q9z2g</t>
  </si>
  <si>
    <t>mph24910/mun800009/9/7g38v</t>
  </si>
  <si>
    <t>mph24910/mun800009/9/7rr87</t>
  </si>
  <si>
    <t>mph24910/mun800009/9/785vq</t>
  </si>
  <si>
    <t>mph24910/mun800009/9/783vq</t>
  </si>
  <si>
    <t>mph24910/mun800009/9/72447</t>
  </si>
  <si>
    <t>mph24910/mun800009/9/7rv87</t>
  </si>
  <si>
    <t>mph24910/mun800009/9/q3247</t>
  </si>
  <si>
    <t>mph24910/mun800009/9/q3g4q</t>
  </si>
  <si>
    <t>mph24910/mun800009/9/7822v</t>
  </si>
  <si>
    <t>mph24910/mun800009/9/75g8w</t>
  </si>
  <si>
    <t>mph24910/mun800009/9/qzz3q</t>
  </si>
  <si>
    <t>mph24910/mun800009/9/qz937</t>
  </si>
  <si>
    <t>mph24910/mun800009/9/q466w</t>
  </si>
  <si>
    <t>mph24910/mun800009/9/q463w</t>
  </si>
  <si>
    <t>mph24910/mun800009/9/7g33v</t>
  </si>
  <si>
    <t>mph24910/mun800009/9/72wg4</t>
  </si>
  <si>
    <t>mph24910/mun800009/9/q6g8w</t>
  </si>
  <si>
    <t>mph24910/mun800009/9/q66wq</t>
  </si>
  <si>
    <t>mph24910/mun800009/9/q44wq</t>
  </si>
  <si>
    <t>mph24910/mun800009/9/7rz88</t>
  </si>
  <si>
    <t>mph24910/mun800009/9/7254q</t>
  </si>
  <si>
    <t>mph24910/mun800009/9/qwzr7</t>
  </si>
  <si>
    <t>mph24910/mun800009/9/qv686</t>
  </si>
  <si>
    <t>mph24910/mun800009/9/q98g7</t>
  </si>
  <si>
    <t>mph24910/mun800009/9/q4zwq</t>
  </si>
  <si>
    <t>mph24910/mun800009/9/q4ww7</t>
  </si>
  <si>
    <t>mph24910/mun800009/9/72z47</t>
  </si>
  <si>
    <t>mph24910/mun800009/9/qz337</t>
  </si>
  <si>
    <t>mph24910/mun800009/9/qwvvr</t>
  </si>
  <si>
    <t>mph24910/mun800009/9/7g6vq</t>
  </si>
  <si>
    <t>mph24910/mun800009/9/788v7</t>
  </si>
  <si>
    <t>mph24910/mun800009/9/q9zzg</t>
  </si>
  <si>
    <t>mph24910/mun800009/9/q93gq</t>
  </si>
  <si>
    <t>mph24910/mun800009/9/7rzz8</t>
  </si>
  <si>
    <t>mph241010/mun800009/10/q33w4</t>
  </si>
  <si>
    <t>mph241010/mun800009/10/qzwg3</t>
  </si>
  <si>
    <t>mph241010/mun800009/10/7g33v</t>
  </si>
  <si>
    <t>mph241010/mun800009/10/q9zgg</t>
  </si>
  <si>
    <t>mph241010/mun800009/10/7824v</t>
  </si>
  <si>
    <t>mph241010/mun800009/10/75g8w</t>
  </si>
  <si>
    <t>mph241010/mun800009/10/qwvvr</t>
  </si>
  <si>
    <t>mph241010/mun800009/10/q9zwg</t>
  </si>
  <si>
    <t>mph241010/mun800009/10/7rz48</t>
  </si>
  <si>
    <t>mph241010/mun800009/10/qv666</t>
  </si>
  <si>
    <t>mph241010/mun800009/10/q463w</t>
  </si>
  <si>
    <t>mph241010/mun800009/10/75g6w</t>
  </si>
  <si>
    <t>mph241010/mun800009/10/qzww3</t>
  </si>
  <si>
    <t>mph241010/mun800009/10/q6ggw</t>
  </si>
  <si>
    <t>mph241010/mun800009/10/7rzw8</t>
  </si>
  <si>
    <t>mph241010/mun800009/10/72wr4</t>
  </si>
  <si>
    <t>mph241010/mun800009/10/q3354</t>
  </si>
  <si>
    <t>mph241010/mun800009/10/7rz88</t>
  </si>
  <si>
    <t>mph241010/mun800009/10/7826v</t>
  </si>
  <si>
    <t>mph241010/mun800009/10/75ggw</t>
  </si>
  <si>
    <t>mph241010/mun800009/10/72wg4</t>
  </si>
  <si>
    <t>mph241010/mun800009/10/q466w</t>
  </si>
  <si>
    <t>mph241010/mun800009/10/q44wq</t>
  </si>
  <si>
    <t>mph241010/mun800009/10/72w64</t>
  </si>
  <si>
    <t>mph241010/mun800009/10/7254q</t>
  </si>
  <si>
    <t>mph241010/mun800009/10/qwv3r</t>
  </si>
  <si>
    <t>mph241010/mun800009/10/qv656</t>
  </si>
  <si>
    <t>mph241010/mun800009/10/q9z2g</t>
  </si>
  <si>
    <t>mph241010/mun800009/10/q6g8w</t>
  </si>
  <si>
    <t>mph241010/mun800009/10/783vq</t>
  </si>
  <si>
    <t>mph241010/mun800009/10/72ww4</t>
  </si>
  <si>
    <t>mph241010/mun800009/10/q46gw</t>
  </si>
  <si>
    <t>mph241010/mun800009/10/7g38v</t>
  </si>
  <si>
    <t>mph241010/mun800009/10/7g34v</t>
  </si>
  <si>
    <t>mph241010/mun800009/10/qv6v6</t>
  </si>
  <si>
    <t>mph241010/mun800009/10/782zv</t>
  </si>
  <si>
    <t>mph241010/mun800009/10/q465w</t>
  </si>
  <si>
    <t>mph241010/mun800009/10/7g35v</t>
  </si>
  <si>
    <t>mph241110/mun800009/11/qw8r7</t>
  </si>
  <si>
    <t>mph241110/mun800009/11/783vq</t>
  </si>
  <si>
    <t>mph241110/mun800009/11/75rwq</t>
  </si>
  <si>
    <t>mph241110/mun800009/11/qwvvr</t>
  </si>
  <si>
    <t>mph241110/mun800009/11/q98g7</t>
  </si>
  <si>
    <t>mph241110/mun800009/11/q66wq</t>
  </si>
  <si>
    <t>mph241110/mun800009/11/7rz88</t>
  </si>
  <si>
    <t>mph241110/mun800009/11/qzz3q</t>
  </si>
  <si>
    <t>mph241110/mun800009/11/q9zzg</t>
  </si>
  <si>
    <t>mph241110/mun800009/11/q466w</t>
  </si>
  <si>
    <t>mph241110/mun800009/11/q3g4q</t>
  </si>
  <si>
    <t>mph241110/mun800009/11/7rzz8</t>
  </si>
  <si>
    <t>mph241110/mun800009/11/7rv87</t>
  </si>
  <si>
    <t>mph241110/mun800009/11/7rr87</t>
  </si>
  <si>
    <t>mph241110/mun800009/11/qv686</t>
  </si>
  <si>
    <t>mph241110/mun800009/11/qv46q</t>
  </si>
  <si>
    <t>mph241110/mun800009/11/7g33v</t>
  </si>
  <si>
    <t>mph241110/mun800009/11/7824v</t>
  </si>
  <si>
    <t>mph241110/mun800009/11/75g8w</t>
  </si>
  <si>
    <t>mph241110/mun800009/11/72z47</t>
  </si>
  <si>
    <t>mph241110/mun800009/11/qwv4r</t>
  </si>
  <si>
    <t>mph241110/mun800009/11/q93gq</t>
  </si>
  <si>
    <t>mph241110/mun800009/11/q4zwq</t>
  </si>
  <si>
    <t>mph241110/mun800009/11/qzwg3</t>
  </si>
  <si>
    <t>mph241110/mun800009/11/qz937</t>
  </si>
  <si>
    <t>mph241110/mun800009/11/q463w</t>
  </si>
  <si>
    <t>mph241110/mun800009/11/q3334</t>
  </si>
  <si>
    <t>mph241110/mun800009/11/7g38v</t>
  </si>
  <si>
    <t>mph241110/mun800009/11/75zwq</t>
  </si>
  <si>
    <t>mph241110/mun800009/11/qz337</t>
  </si>
  <si>
    <t>mph241110/mun800009/11/q6g8w</t>
  </si>
  <si>
    <t>mph241110/mun800009/11/7822v</t>
  </si>
  <si>
    <t>mph241110/mun800009/11/qwzr7</t>
  </si>
  <si>
    <t>mph241110/mun800009/11/q44wq</t>
  </si>
  <si>
    <t>mph241110/mun800009/11/7g6vq</t>
  </si>
  <si>
    <t>ПРОТОКОЛ МУНИЦИПАЛЬНОГО ЭТАПА ВСЕРОССИЙСКОЙ ОЛИМПИАДЫ ШКОЛЬНИКОВ ПО ФИЗИКЕ</t>
  </si>
  <si>
    <t xml:space="preserve">40 б. </t>
  </si>
  <si>
    <t xml:space="preserve">41 б. </t>
  </si>
  <si>
    <t>mthis24710/mun800009/7/7238q</t>
  </si>
  <si>
    <t>mthis24710/mun800009/7/q489q</t>
  </si>
  <si>
    <t>ПРОТОКОЛ МУНИЦИПАЛЬНОГО ЭТАПА ВСЕРОССИЙСКОЙ ОЛИМПИАДЫ ШКОЛЬНИКОВ ПО ТРУДУ</t>
  </si>
  <si>
    <t>Стрижак Владимир Александрович</t>
  </si>
  <si>
    <t>ГОСУДАРСТВЕННОЕ БЮДЖЕТНОЕ ОБЩЕОБРАЗОВАТЕЛЬНОЕ УЧРЕЖДЕНИЕ «ШКОЛА № 46  ГОРОДСКОГО ОКРУГА ДОНЕЦК» ДОНЕЦКОЙ НАРОДНОЙ РЕСПУБЛИКИ</t>
  </si>
  <si>
    <t>Нахапетян Милана Арменовна</t>
  </si>
  <si>
    <t>ГОСУДАРСТВЕННОЕ БЮДЖЕТНОЕ ОБЩЕОБРАЗОВАТЕЛЬНОЕ УЧРЕЖДЕНИЕ ШКОЛА № 51 ГОРОДСКОГО ОКРУГА ДОНЕЦК" ДОНЕЦКОЙ НАРОДНОЙ РЕСПУБЛИКИ</t>
  </si>
  <si>
    <t>mthis24810/mun800009/8/7238q</t>
  </si>
  <si>
    <t>mthis24810/mun800009/8/q489q</t>
  </si>
  <si>
    <t>mthis24910/mun800009/9/7238q</t>
  </si>
  <si>
    <t>mthis24910/mun800009/9/q489q</t>
  </si>
  <si>
    <t>mthis24910/mun800009/9/789wq</t>
  </si>
  <si>
    <t>mthis241010/mun800009/10/qzv8q</t>
  </si>
  <si>
    <t>mthis241010/mun800009/10/7r32q</t>
  </si>
  <si>
    <t>mthis241110/mun800009/11/7238q</t>
  </si>
  <si>
    <t>mthis241110/mun800009/11/q489q</t>
  </si>
  <si>
    <t>mthis241110/mun800009/11/789wq</t>
  </si>
  <si>
    <t>mthis241110/mun800009/11/7gv5q</t>
  </si>
  <si>
    <t>Информационная безопасность</t>
  </si>
  <si>
    <t>Мурашова Маргарита Александровна</t>
  </si>
  <si>
    <t>призер</t>
  </si>
  <si>
    <t>Оношко Каролина Сергеевна</t>
  </si>
  <si>
    <t>ГОСУДАРСТВЕННОЕ БЮДЖЕТНОЕ ОБЩЕОБРАЗОВАТЕЛЬНОЕ УЧРЕЖДЕНИЕ ШКОЛА № 66 ГОРОДСКОГО ОКРУГА ДОНЕЦК" ДОНЕЦКОЙ НАРОДНОЙ РЕСПУБЛИКИ</t>
  </si>
  <si>
    <t>Результат практической работы</t>
  </si>
  <si>
    <t>Культура дома, дизайн и технология</t>
  </si>
  <si>
    <t>mthch24710/mun800009/7/q3687</t>
  </si>
  <si>
    <t>mthch24710/mun800009/7/q489q</t>
  </si>
  <si>
    <t>mthch24710/mun800009/7/qw54q</t>
  </si>
  <si>
    <t>mthch24710/mun800009/7/q6rvq</t>
  </si>
  <si>
    <t>mthch24710/mun800009/7/q9r37</t>
  </si>
  <si>
    <t>mthch24710/mun800009/7/789wq</t>
  </si>
  <si>
    <t>mthch24710/mun800009/7/7238q</t>
  </si>
  <si>
    <t>mthch24710/mun800009/7/754gq</t>
  </si>
  <si>
    <t>mthch24710/mun800009/7/7gv5q</t>
  </si>
  <si>
    <t>mthch24810/mun800009/8/7g957</t>
  </si>
  <si>
    <t>mthch24810/mun800009/8/78rw7</t>
  </si>
  <si>
    <t>mthch24810/mun800009/8/qzv8q</t>
  </si>
  <si>
    <t>mthch24810/mun800009/8/q489q</t>
  </si>
  <si>
    <t>mthch24810/mun800009/8/754gq</t>
  </si>
  <si>
    <t>mthch24810/mun800009/8/789wq</t>
  </si>
  <si>
    <t>mthch24810/mun800009/8/72887</t>
  </si>
  <si>
    <t>mthch24810/mun800009/8/7gv5q</t>
  </si>
  <si>
    <t>mthch24810/mun800009/8/q6rvq</t>
  </si>
  <si>
    <t>mthch24810/mun800009/8/q3687</t>
  </si>
  <si>
    <t>mthch24810/mun800009/8/q3487</t>
  </si>
  <si>
    <t>mthch24810/mun800009/8/7r32q</t>
  </si>
  <si>
    <t>mthch24810/mun800009/8/qw54q</t>
  </si>
  <si>
    <t>mthch24810/mun800009/8/qvz9q</t>
  </si>
  <si>
    <t>mthch24810/mun800009/8/q9r37</t>
  </si>
  <si>
    <t>mthch24810/mun800009/8/7238q</t>
  </si>
  <si>
    <t>mthch24810/mun800009/8/q4r9q</t>
  </si>
  <si>
    <t>mthch24910/mun800009/9/789wq</t>
  </si>
  <si>
    <t>mthch24910/mun800009/9/q489q</t>
  </si>
  <si>
    <t>mthch24910/mun800009/9/7gv5q</t>
  </si>
  <si>
    <t>mthch24910/mun800009/9/qw54q</t>
  </si>
  <si>
    <t>mthch24910/mun800009/9/q6rvq</t>
  </si>
  <si>
    <t>mthch24910/mun800009/9/q3687</t>
  </si>
  <si>
    <t>mthch24910/mun800009/9/7238q</t>
  </si>
  <si>
    <t>mthch24910/mun800009/9/754gq</t>
  </si>
  <si>
    <t>mthch241010/mun800009/10/q65v7</t>
  </si>
  <si>
    <t>mthch241010/mun800009/10/qw647</t>
  </si>
  <si>
    <t>mthch241010/mun800009/10/qzv8q</t>
  </si>
  <si>
    <t>mthch241010/mun800009/10/7r32q</t>
  </si>
  <si>
    <t>mthch241010/mun800009/10/759g7</t>
  </si>
  <si>
    <t>mthch241010/mun800009/10/q4r9q</t>
  </si>
  <si>
    <t>mthch241010/mun800009/10/72887</t>
  </si>
  <si>
    <t>mthch241010/mun800009/10/7g957</t>
  </si>
  <si>
    <t>mthch241010/mun800009/10/q3487</t>
  </si>
  <si>
    <t>mthch241010/mun800009/10/78rw7</t>
  </si>
  <si>
    <t>mthch241110/mun800009/11/754gq</t>
  </si>
  <si>
    <t>mthch241110/mun800009/11/7238q</t>
  </si>
  <si>
    <t>mthch241110/mun800009/11/q3687</t>
  </si>
  <si>
    <t>mthch241110/mun800009/11/789wq</t>
  </si>
  <si>
    <t>mthch241110/mun800009/11/q489q</t>
  </si>
  <si>
    <t>mthrb24710/mun800009/7/7238q</t>
  </si>
  <si>
    <t>mthrb24910/mun800009/9/q489q</t>
  </si>
  <si>
    <t>mthrb24910/mun800009/9/789wq</t>
  </si>
  <si>
    <t>mthrb24910/mun800009/9/7238q</t>
  </si>
  <si>
    <t>mthrb241110/mun800009/11/7238q</t>
  </si>
  <si>
    <t>Робототехника</t>
  </si>
  <si>
    <t>Техника, технология и техническое творчество</t>
  </si>
  <si>
    <t>mthtc24710/mun800009/7/qvz9q</t>
  </si>
  <si>
    <t>mthtc24710/mun800009/7/7r32q</t>
  </si>
  <si>
    <t>mthtc24710/mun800009/7/q9r37</t>
  </si>
  <si>
    <t>mthtc24710/mun800009/7/qzv8q</t>
  </si>
  <si>
    <t>mthtc24810/mun800009/8/q489q</t>
  </si>
  <si>
    <t>mthtc24810/mun800009/8/7gv5q</t>
  </si>
  <si>
    <t>mthtc24810/mun800009/8/q3687</t>
  </si>
  <si>
    <t>mthtc24810/mun800009/8/7238q</t>
  </si>
  <si>
    <t>mthtc24810/mun800009/8/789wq</t>
  </si>
  <si>
    <t>mthtc24810/mun800009/8/754gq</t>
  </si>
  <si>
    <t>mthtc24910/mun800009/9/789wq</t>
  </si>
  <si>
    <t>mthtc24910/mun800009/9/7238q</t>
  </si>
  <si>
    <t>mthtc24910/mun800009/9/q489q</t>
  </si>
  <si>
    <t>mthtc241010/mun800009/10/7r32q</t>
  </si>
  <si>
    <t>mthtc241010/mun800009/10/qzv8q</t>
  </si>
  <si>
    <t>mthtc241110/mun800009/11/7rv87</t>
  </si>
  <si>
    <t>mthtc241110/mun800009/11/qz937</t>
  </si>
  <si>
    <t>mrl24710/mun800009/7/78rw7</t>
  </si>
  <si>
    <t>mrl24710/mun800009/7/q953q</t>
  </si>
  <si>
    <t>mrl24710/mun800009/7/7gz5q</t>
  </si>
  <si>
    <t>mrl24710/mun800009/7/q9637</t>
  </si>
  <si>
    <t>mrl24710/mun800009/7/7r92q</t>
  </si>
  <si>
    <t>mrl24710/mun800009/7/q9w3q</t>
  </si>
  <si>
    <t>mrl24710/mun800009/7/q398q</t>
  </si>
  <si>
    <t>mrl24710/mun800009/7/qv29q</t>
  </si>
  <si>
    <t>mrl24710/mun800009/7/qvr9q</t>
  </si>
  <si>
    <t>mrl24710/mun800009/7/q3v87</t>
  </si>
  <si>
    <t>mrl24710/mun800009/7/qzr8q</t>
  </si>
  <si>
    <t>mrl24710/mun800009/7/78gwq</t>
  </si>
  <si>
    <t>mrl24710/mun800009/7/75wg7</t>
  </si>
  <si>
    <t>mrl24710/mun800009/7/qz68q</t>
  </si>
  <si>
    <t>mrl24710/mun800009/7/q4997</t>
  </si>
  <si>
    <t>mrl24710/mun800009/7/q429q</t>
  </si>
  <si>
    <t>mrl24710/mun800009/7/7298q</t>
  </si>
  <si>
    <t>mrl24710/mun800009/7/qwr47</t>
  </si>
  <si>
    <t>mrl24710/mun800009/7/qw647</t>
  </si>
  <si>
    <t>mrl24710/mun800009/7/7g957</t>
  </si>
  <si>
    <t>mrl24810/mun800009/8/7r32q</t>
  </si>
  <si>
    <t>mrl24810/mun800009/8/zq93q</t>
  </si>
  <si>
    <t>mrl24810/mun800009/8/759g7</t>
  </si>
  <si>
    <t>mrl24810/mun800009/8/qw54q</t>
  </si>
  <si>
    <t>mrl24810/mun800009/8/47g57</t>
  </si>
  <si>
    <t>mrl24810/mun800009/8/2qz8q</t>
  </si>
  <si>
    <t>mrl24810/mun800009/8/5q497</t>
  </si>
  <si>
    <t>mrl24810/mun800009/8/qv29q</t>
  </si>
  <si>
    <t>mrl24810/mun800009/8/47r27</t>
  </si>
  <si>
    <t>mrl24810/mun800009/8/q6rvq</t>
  </si>
  <si>
    <t>mrl24810/mun800009/8/q3487</t>
  </si>
  <si>
    <t>mrl24810/mun800009/8/78rw7</t>
  </si>
  <si>
    <t>mrl24810/mun800009/8/675g7</t>
  </si>
  <si>
    <t>mrl24810/mun800009/8/qwv47</t>
  </si>
  <si>
    <t>mrl24810/mun800009/8/27287</t>
  </si>
  <si>
    <t>mrl24810/mun800009/8/q9r37</t>
  </si>
  <si>
    <t>mrl24810/mun800009/8/qzv8q</t>
  </si>
  <si>
    <t>mrl24810/mun800009/8/vqv97</t>
  </si>
  <si>
    <t>mrl24810/mun800009/8/qzr8q</t>
  </si>
  <si>
    <t>mrl24810/mun800009/8/q65v7</t>
  </si>
  <si>
    <t>mrl24810/mun800009/8/qw647</t>
  </si>
  <si>
    <t>mrl24810/mun800009/8/q4r9q</t>
  </si>
  <si>
    <t>mrl24910/mun800009/9/7r427</t>
  </si>
  <si>
    <t>mrl24910/mun800009/9/qzr8q</t>
  </si>
  <si>
    <t>mrl24910/mun800009/9/qw34q</t>
  </si>
  <si>
    <t>mrl24910/mun800009/9/qz48q</t>
  </si>
  <si>
    <t>mrl24910/mun800009/9/qw247</t>
  </si>
  <si>
    <t>mrl24910/mun800009/9/78gwq</t>
  </si>
  <si>
    <t>mrl24910/mun800009/9/q4597</t>
  </si>
  <si>
    <t>mrl24910/mun800009/9/q953q</t>
  </si>
  <si>
    <t>mrl24910/mun800009/9/qvr9q</t>
  </si>
  <si>
    <t>mrl24910/mun800009/9/q64vq</t>
  </si>
  <si>
    <t>mrl24910/mun800009/9/7rw2q</t>
  </si>
  <si>
    <t>mrl24910/mun800009/9/759g7</t>
  </si>
  <si>
    <t>mrl24910/mun800009/9/72r87</t>
  </si>
  <si>
    <t>mrl24910/mun800009/9/q65v7</t>
  </si>
  <si>
    <t>mrl24910/mun800009/9/q398q</t>
  </si>
  <si>
    <t>mrl24910/mun800009/9/qv597</t>
  </si>
  <si>
    <t>mrl24910/mun800009/9/7r92q</t>
  </si>
  <si>
    <t>mrl24910/mun800009/9/786w7</t>
  </si>
  <si>
    <t>mrl24910/mun800009/9/q9g3q</t>
  </si>
  <si>
    <t>mrl24910/mun800009/9/753g7</t>
  </si>
  <si>
    <t>mrl24910/mun800009/9/75wg7</t>
  </si>
  <si>
    <t>mrl24910/mun800009/9/7r52q</t>
  </si>
  <si>
    <t>mrl24910/mun800009/9/qz68q</t>
  </si>
  <si>
    <t>mrl24910/mun800009/9/78wwq</t>
  </si>
  <si>
    <t>mrl24910/mun800009/9/7gw57</t>
  </si>
  <si>
    <t>mrl24910/mun800009/9/7g557</t>
  </si>
  <si>
    <t>mrl24910/mun800009/9/q3487</t>
  </si>
  <si>
    <t>mrl24910/mun800009/9/7298q</t>
  </si>
  <si>
    <t>mrl24910/mun800009/9/qwr47</t>
  </si>
  <si>
    <t>mrl24910/mun800009/9/72v87</t>
  </si>
  <si>
    <t>mrl241010/mun800009/10/q3z87</t>
  </si>
  <si>
    <t>mrl241010/mun800009/10/75vgq</t>
  </si>
  <si>
    <t>mrl241010/mun800009/10/qz88q</t>
  </si>
  <si>
    <t>mrl241010/mun800009/10/78gwq</t>
  </si>
  <si>
    <t>mrl241010/mun800009/10/qvw97</t>
  </si>
  <si>
    <t>mrl241010/mun800009/10/q3v87</t>
  </si>
  <si>
    <t>mrl241010/mun800009/10/7rg2q</t>
  </si>
  <si>
    <t>mrl241010/mun800009/10/qv29q</t>
  </si>
  <si>
    <t>mrl241010/mun800009/10/q4997</t>
  </si>
  <si>
    <t>mrl241010/mun800009/10/q3687</t>
  </si>
  <si>
    <t>mrl241010/mun800009/10/qwgrq</t>
  </si>
  <si>
    <t>mrl241010/mun800009/10/7r52q</t>
  </si>
  <si>
    <t>mrl241010/mun800009/10/qzr8q</t>
  </si>
  <si>
    <t>mrl241010/mun800009/10/q9637</t>
  </si>
  <si>
    <t>mrl241010/mun800009/10/78rw7</t>
  </si>
  <si>
    <t>mrl241010/mun800009/10/qwg4q</t>
  </si>
  <si>
    <t>mrl241010/mun800009/10/q62vq</t>
  </si>
  <si>
    <t>mrl241010/mun800009/10/754gq</t>
  </si>
  <si>
    <t>mrl241010/mun800009/10/72v87</t>
  </si>
  <si>
    <t>mrl241010/mun800009/10/qvz9q</t>
  </si>
  <si>
    <t>mrl241010/mun800009/10/q6rvq</t>
  </si>
  <si>
    <t>mrl241010/mun800009/10/q9r37</t>
  </si>
  <si>
    <t>mrl241010/mun800009/10/q4r9q</t>
  </si>
  <si>
    <t>mrl241010/mun800009/10/qzv8q</t>
  </si>
  <si>
    <t>mrl241010/mun800009/10/q489q</t>
  </si>
  <si>
    <t>mrl241010/mun800009/10/7gv5q</t>
  </si>
  <si>
    <t>mrl241010/mun800009/10/759g7</t>
  </si>
  <si>
    <t>mrl241110/mun800009/11/q3687</t>
  </si>
  <si>
    <t>mrl241110/mun800009/11/q65v7</t>
  </si>
  <si>
    <t>mrl241110/mun800009/11/7r32q</t>
  </si>
  <si>
    <t>mrl241110/mun800009/11/qw247</t>
  </si>
  <si>
    <t>mrl241110/mun800009/11/q62vq</t>
  </si>
  <si>
    <t>mrl241110/mun800009/11/78gwq</t>
  </si>
  <si>
    <t>mrl241110/mun800009/11/q489q</t>
  </si>
  <si>
    <t>mrl241110/mun800009/11/q6zvq</t>
  </si>
  <si>
    <t>mrl241110/mun800009/11/72v87</t>
  </si>
  <si>
    <t>mrl241110/mun800009/11/qvz9q</t>
  </si>
  <si>
    <t>mrl241110/mun800009/11/q9637</t>
  </si>
  <si>
    <t>mrl241110/mun800009/11/q953q</t>
  </si>
  <si>
    <t>mrl241110/mun800009/11/759g7</t>
  </si>
  <si>
    <t>mrl241110/mun800009/11/7238q</t>
  </si>
  <si>
    <t>mrl241110/mun800009/11/q3v87</t>
  </si>
  <si>
    <t>mrl241110/mun800009/11/qw54q</t>
  </si>
  <si>
    <t>mrl241110/mun800009/11/754gq</t>
  </si>
  <si>
    <t>mrl241110/mun800009/11/q6rvq</t>
  </si>
  <si>
    <t>mrl241110/mun800009/11/qvw97</t>
  </si>
  <si>
    <t>mrl241110/mun800009/11/q993q</t>
  </si>
  <si>
    <t>mrl241110/mun800009/11/qzv8q</t>
  </si>
  <si>
    <t>mrl241110/mun800009/11/q4997</t>
  </si>
  <si>
    <t>mrl241110/mun800009/11/q4r9q</t>
  </si>
  <si>
    <t>mrl241110/mun800009/11/7r52q</t>
  </si>
  <si>
    <t>mrl241110/mun800009/11/7g957</t>
  </si>
  <si>
    <t>mrl241110/mun800009/11/78rw7</t>
  </si>
  <si>
    <t>ПРОТОКОЛ МУНИЦИПАЛЬНОГО ЭТАПА ВСЕРОССИЙСКОЙ ОЛИМПИАДЫ ШКОЛЬНИКОВ ПО РУССКОМУ ЯЗЫКУ</t>
  </si>
  <si>
    <t>71 б.</t>
  </si>
  <si>
    <t>91 б.</t>
  </si>
  <si>
    <t>104 б.</t>
  </si>
  <si>
    <t>85 б.</t>
  </si>
  <si>
    <t>mma24710/mun800009/7/75g8w</t>
  </si>
  <si>
    <t>mma24710/mun800009/7/qwzr7</t>
  </si>
  <si>
    <t>mma24710/mun800009/7/qv46q</t>
  </si>
  <si>
    <t>mma24710/mun800009/7/q3g4q</t>
  </si>
  <si>
    <t>mma24710/mun800009/7/7rr87</t>
  </si>
  <si>
    <t>mma24710/mun800009/7/q3247</t>
  </si>
  <si>
    <t>mma24710/mun800009/7/72z47</t>
  </si>
  <si>
    <t>mma24710/mun800009/7/q6vwq</t>
  </si>
  <si>
    <t>mma24710/mun800009/7/q463w</t>
  </si>
  <si>
    <t>mma24710/mun800009/7/75rwq</t>
  </si>
  <si>
    <t>mma24710/mun800009/7/72447</t>
  </si>
  <si>
    <t>mma24710/mun800009/7/q9zzg</t>
  </si>
  <si>
    <t>mma24710/mun800009/7/q66wq</t>
  </si>
  <si>
    <t>mma24710/mun800009/7/q3354</t>
  </si>
  <si>
    <t>mma24710/mun800009/7/7rzz8</t>
  </si>
  <si>
    <t>mma24710/mun800009/7/qv666</t>
  </si>
  <si>
    <t>mma24710/mun800009/7/q44wq</t>
  </si>
  <si>
    <t>mma24710/mun800009/7/q3r47</t>
  </si>
  <si>
    <t>mma24710/mun800009/7/qzww3</t>
  </si>
  <si>
    <t>mma24710/mun800009/7/qz937</t>
  </si>
  <si>
    <t>mma24710/mun800009/7/qwv4r</t>
  </si>
  <si>
    <t>mma24710/mun800009/7/qvg67</t>
  </si>
  <si>
    <t>mma24710/mun800009/7/qv686</t>
  </si>
  <si>
    <t>mma24710/mun800009/7/q93gq</t>
  </si>
  <si>
    <t>mma24710/mun800009/7/q6ggw</t>
  </si>
  <si>
    <t>mma24710/mun800009/7/q4zwq</t>
  </si>
  <si>
    <t>mma24710/mun800009/7/q4ww7</t>
  </si>
  <si>
    <t>mma24710/mun800009/7/72wg4</t>
  </si>
  <si>
    <t>mma24710/mun800009/7/q9z2g</t>
  </si>
  <si>
    <t>mma24710/mun800009/7/q98g7</t>
  </si>
  <si>
    <t>mma24710/mun800009/7/qz337</t>
  </si>
  <si>
    <t>mma24710/mun800009/7/7g2vq</t>
  </si>
  <si>
    <t>mma24710/mun800009/7/788v7</t>
  </si>
  <si>
    <t>mma24710/mun800009/7/785vq</t>
  </si>
  <si>
    <t>mma24710/mun800009/7/783vq</t>
  </si>
  <si>
    <t>mma24710/mun800009/7/7824v</t>
  </si>
  <si>
    <t>mma24810/mun800009/8/qzwr4</t>
  </si>
  <si>
    <t>mma24810/mun800009/8/72w26</t>
  </si>
  <si>
    <t>mma24810/mun800009/8/7rzg9</t>
  </si>
  <si>
    <t>mma24810/mun800009/8/q33v2</t>
  </si>
  <si>
    <t>mma24810/mun800009/8/qzwv4</t>
  </si>
  <si>
    <t>mma24810/mun800009/8/q9zrr</t>
  </si>
  <si>
    <t>mma24810/mun800009/8/q9z5g</t>
  </si>
  <si>
    <t>mma24810/mun800009/8/75g2w</t>
  </si>
  <si>
    <t>mma24810/mun800009/8/qwv6g</t>
  </si>
  <si>
    <t>mma24810/mun800009/8/q6g22</t>
  </si>
  <si>
    <t>mma24810/mun800009/8/7rz39</t>
  </si>
  <si>
    <t>mma24810/mun800009/8/7g39r</t>
  </si>
  <si>
    <t>mma24810/mun800009/8/qwv5g</t>
  </si>
  <si>
    <t>mma24810/mun800009/8/q4696</t>
  </si>
  <si>
    <t>mma24810/mun800009/8/782r4</t>
  </si>
  <si>
    <t>mma24810/mun800009/8/78294</t>
  </si>
  <si>
    <t>mma24810/mun800009/8/qv6w2</t>
  </si>
  <si>
    <t>mma24810/mun800009/8/q9z9r</t>
  </si>
  <si>
    <t>mma24810/mun800009/8/7rz59</t>
  </si>
  <si>
    <t>mma24810/mun800009/8/75g25</t>
  </si>
  <si>
    <t>mma24810/mun800009/8/72w36</t>
  </si>
  <si>
    <t>mma24810/mun800009/8/qwvrr</t>
  </si>
  <si>
    <t>mma24810/mun800009/8/q9z6r</t>
  </si>
  <si>
    <t>mma24810/mun800009/8/q6gzw</t>
  </si>
  <si>
    <t>mma24810/mun800009/8/q6g52</t>
  </si>
  <si>
    <t>mma24810/mun800009/8/q3342</t>
  </si>
  <si>
    <t>mma24810/mun800009/8/7g3zv</t>
  </si>
  <si>
    <t>mma24810/mun800009/8/782v4</t>
  </si>
  <si>
    <t>mma24810/mun800009/8/qzw84</t>
  </si>
  <si>
    <t>mma24810/mun800009/8/q3394</t>
  </si>
  <si>
    <t>mma24810/mun800009/8/7g3zr</t>
  </si>
  <si>
    <t>mma24810/mun800009/8/7g3vr</t>
  </si>
  <si>
    <t>mma24810/mun800009/8/782g4</t>
  </si>
  <si>
    <t>mma24810/mun800009/8/75gw5</t>
  </si>
  <si>
    <t>mma24810/mun800009/8/75g95</t>
  </si>
  <si>
    <t>mma24810/mun800009/8/72w86</t>
  </si>
  <si>
    <t>mma24910/mun800009/9/qzwv4</t>
  </si>
  <si>
    <t>mma24910/mun800009/9/q9zvr</t>
  </si>
  <si>
    <t>mma24910/mun800009/9/q6g92</t>
  </si>
  <si>
    <t>mma24910/mun800009/9/q4686</t>
  </si>
  <si>
    <t>mma24910/mun800009/9/q33z2</t>
  </si>
  <si>
    <t>mma24910/mun800009/9/78294</t>
  </si>
  <si>
    <t>mma24910/mun800009/9/75g25</t>
  </si>
  <si>
    <t>mma24910/mun800009/9/qzw24</t>
  </si>
  <si>
    <t>mma24910/mun800009/9/qwv5g</t>
  </si>
  <si>
    <t>mma24910/mun800009/9/q46v6</t>
  </si>
  <si>
    <t>mma24910/mun800009/9/7rzg9</t>
  </si>
  <si>
    <t>mma24910/mun800009/9/7g3zv</t>
  </si>
  <si>
    <t>mma24910/mun800009/9/72w26</t>
  </si>
  <si>
    <t>mma24910/mun800009/9/qwvgg</t>
  </si>
  <si>
    <t>mma24910/mun800009/9/qv622</t>
  </si>
  <si>
    <t>mma24910/mun800009/9/q9zrr</t>
  </si>
  <si>
    <t>mma24910/mun800009/9/q33v2</t>
  </si>
  <si>
    <t>mma24910/mun800009/9/q3342</t>
  </si>
  <si>
    <t>mma24910/mun800009/9/qzw84</t>
  </si>
  <si>
    <t>mma24910/mun800009/9/qwv2g</t>
  </si>
  <si>
    <t>mma24910/mun800009/9/q3394</t>
  </si>
  <si>
    <t>mma24910/mun800009/9/7rz39</t>
  </si>
  <si>
    <t>mma24910/mun800009/9/72w86</t>
  </si>
  <si>
    <t>mma24910/mun800009/9/q9z6r</t>
  </si>
  <si>
    <t>mma24910/mun800009/9/q6gr2</t>
  </si>
  <si>
    <t>mma24910/mun800009/9/q6g22</t>
  </si>
  <si>
    <t>mma24910/mun800009/9/q4696</t>
  </si>
  <si>
    <t>mma24910/mun800009/9/q3392</t>
  </si>
  <si>
    <t>mma24910/mun800009/9/7rz59</t>
  </si>
  <si>
    <t>mma24910/mun800009/9/7g3zr</t>
  </si>
  <si>
    <t>mma24910/mun800009/9/75gw5</t>
  </si>
  <si>
    <t>mma24910/mun800009/9/75gv5</t>
  </si>
  <si>
    <t>mma24910/mun800009/9/72wv6</t>
  </si>
  <si>
    <t>mma24910/mun800009/9/qzwr4</t>
  </si>
  <si>
    <t>mma24910/mun800009/9/qwv6g</t>
  </si>
  <si>
    <t>mma24910/mun800009/9/qv632</t>
  </si>
  <si>
    <t>mma24910/mun800009/9/q3362</t>
  </si>
  <si>
    <t>mma24910/mun800009/9/7g3vr</t>
  </si>
  <si>
    <t>mma24910/mun800009/9/782r4</t>
  </si>
  <si>
    <t>mma24910/mun800009/9/75g45</t>
  </si>
  <si>
    <t>mma241010/mun800009/10/qwvgg</t>
  </si>
  <si>
    <t>mma241010/mun800009/10/q6g92</t>
  </si>
  <si>
    <t>mma241010/mun800009/10/75gv5</t>
  </si>
  <si>
    <t>mma241010/mun800009/10/q4696</t>
  </si>
  <si>
    <t>mma241010/mun800009/10/72w36</t>
  </si>
  <si>
    <t>mma241010/mun800009/10/q46v6</t>
  </si>
  <si>
    <t>mma241010/mun800009/10/782v4</t>
  </si>
  <si>
    <t>mma241010/mun800009/10/qwvrg</t>
  </si>
  <si>
    <t>mma241010/mun800009/10/qwv5g</t>
  </si>
  <si>
    <t>mma241010/mun800009/10/q4686</t>
  </si>
  <si>
    <t>mma241010/mun800009/10/q3362</t>
  </si>
  <si>
    <t>mma241010/mun800009/10/qv6w2</t>
  </si>
  <si>
    <t>mma241010/mun800009/10/q9z9r</t>
  </si>
  <si>
    <t>mma241010/mun800009/10/q6g22</t>
  </si>
  <si>
    <t>mma241010/mun800009/10/7g3zr</t>
  </si>
  <si>
    <t>mma241010/mun800009/10/78294</t>
  </si>
  <si>
    <t>mma241010/mun800009/10/72wv6</t>
  </si>
  <si>
    <t>mma241010/mun800009/10/7rzg9</t>
  </si>
  <si>
    <t>mma241010/mun800009/10/qwv6g</t>
  </si>
  <si>
    <t>mma241010/mun800009/10/qv6z2</t>
  </si>
  <si>
    <t>mma241010/mun800009/10/q9zrr</t>
  </si>
  <si>
    <t>mma241010/mun800009/10/q46r6</t>
  </si>
  <si>
    <t>mma241010/mun800009/10/7rz59</t>
  </si>
  <si>
    <t>mma241010/mun800009/10/782g4</t>
  </si>
  <si>
    <t>mma241010/mun800009/10/qwv2g</t>
  </si>
  <si>
    <t>mma241010/mun800009/10/7rz29</t>
  </si>
  <si>
    <t>mma241010/mun800009/10/75g25</t>
  </si>
  <si>
    <t>mma241010/mun800009/10/7g39r</t>
  </si>
  <si>
    <t>mma241010/mun800009/10/qzw24</t>
  </si>
  <si>
    <t>mma241010/mun800009/10/qv622</t>
  </si>
  <si>
    <t>mma241010/mun800009/10/q9z6r</t>
  </si>
  <si>
    <t>mma241010/mun800009/10/q6g52</t>
  </si>
  <si>
    <t>mma241010/mun800009/10/q33z2</t>
  </si>
  <si>
    <t>mma241010/mun800009/10/qv632</t>
  </si>
  <si>
    <t>mma241010/mun800009/10/q33v2</t>
  </si>
  <si>
    <t>mma241010/mun800009/10/7g3wr</t>
  </si>
  <si>
    <t>mma241110/mun800009/11/75zwq</t>
  </si>
  <si>
    <t>mma241110/mun800009/11/qv686</t>
  </si>
  <si>
    <t>mma241110/mun800009/11/7rz88</t>
  </si>
  <si>
    <t>mma241110/mun800009/11/q6g8w</t>
  </si>
  <si>
    <t>mma241110/mun800009/11/7rr87</t>
  </si>
  <si>
    <t>mma241110/mun800009/11/7254q</t>
  </si>
  <si>
    <t>mma241110/mun800009/11/q4zwq</t>
  </si>
  <si>
    <t>mma241110/mun800009/11/7grvq</t>
  </si>
  <si>
    <t>mma241110/mun800009/11/q3g4q</t>
  </si>
  <si>
    <t>mma241110/mun800009/11/qv69q</t>
  </si>
  <si>
    <t>mma241110/mun800009/11/qv46q</t>
  </si>
  <si>
    <t>mma241110/mun800009/11/q463w</t>
  </si>
  <si>
    <t>mma241110/mun800009/11/75g8w</t>
  </si>
  <si>
    <t>mma241110/mun800009/11/72wg4</t>
  </si>
  <si>
    <t>mma241110/mun800009/11/qzz3q</t>
  </si>
  <si>
    <t>mma241110/mun800009/11/q6vwq</t>
  </si>
  <si>
    <t>mma241110/mun800009/11/q44wq</t>
  </si>
  <si>
    <t>32 б.</t>
  </si>
  <si>
    <t>ПРОТОКОЛ МУНИЦИПАЛЬНОГО ЭТАПА ВСЕРОССИЙСКОЙ ОЛИМПИАДЫ ШКОЛЬНИКОВ ПО МАТЕМАТИКЕ</t>
  </si>
  <si>
    <t>men24710/mun800009/7/75rwq</t>
  </si>
  <si>
    <t>men24710/mun800009/7/q66wq</t>
  </si>
  <si>
    <t>men24710/mun800009/7/q6vwq</t>
  </si>
  <si>
    <t>men24710/mun800009/7/7254q</t>
  </si>
  <si>
    <t>men24710/mun800009/7/783vq</t>
  </si>
  <si>
    <t>men24710/mun800009/7/q44wq</t>
  </si>
  <si>
    <t>men24710/mun800009/7/q398q</t>
  </si>
  <si>
    <t>men24710/mun800009/7/q9w3q</t>
  </si>
  <si>
    <t>men24710/mun800009/7/qv686</t>
  </si>
  <si>
    <t>men24710/mun800009/7/q6g8w</t>
  </si>
  <si>
    <t>men24710/mun800009/7/785vq</t>
  </si>
  <si>
    <t>men24710/mun800009/7/q6wv7</t>
  </si>
  <si>
    <t>men24710/mun800009/7/7grvq</t>
  </si>
  <si>
    <t>men24710/mun800009/7/75zwq</t>
  </si>
  <si>
    <t>men24710/mun800009/7/qz337</t>
  </si>
  <si>
    <t>men24710/mun800009/7/752gq</t>
  </si>
  <si>
    <t>men24810/mun800009/8/qvw97</t>
  </si>
  <si>
    <t>men24810/mun800009/8/q4997</t>
  </si>
  <si>
    <t>men24810/mun800009/8/qzv8q</t>
  </si>
  <si>
    <t>men24810/mun800009/8/qz68q</t>
  </si>
  <si>
    <t>men24810/mun800009/8/7r92q</t>
  </si>
  <si>
    <t>men24810/mun800009/8/q953q</t>
  </si>
  <si>
    <t>men24810/mun800009/8/75wg7</t>
  </si>
  <si>
    <t>men24810/mun800009/8/q9r37</t>
  </si>
  <si>
    <t>men24810/mun800009/8/789wq</t>
  </si>
  <si>
    <t>men24810/mun800009/8/q9w3q</t>
  </si>
  <si>
    <t>men24810/mun800009/8/q6zvq</t>
  </si>
  <si>
    <t>men24810/mun800009/8/q6rvq</t>
  </si>
  <si>
    <t>men24810/mun800009/8/qvr9q</t>
  </si>
  <si>
    <t>men24810/mun800009/8/qw247</t>
  </si>
  <si>
    <t>men24810/mun800009/8/qwr47</t>
  </si>
  <si>
    <t>men24810/mun800009/8/qvz9q</t>
  </si>
  <si>
    <t>men24810/mun800009/8/7gz5q</t>
  </si>
  <si>
    <t>men24810/mun800009/8/qzr8q</t>
  </si>
  <si>
    <t>men24810/mun800009/8/754gq</t>
  </si>
  <si>
    <t>men24810/mun800009/8/7r32q</t>
  </si>
  <si>
    <t>men24810/mun800009/8/q3487</t>
  </si>
  <si>
    <t>men24810/mun800009/8/q4r9q</t>
  </si>
  <si>
    <t>men24810/mun800009/8/q489q</t>
  </si>
  <si>
    <t>men24810/mun800009/8/78rw7</t>
  </si>
  <si>
    <t>men24810/mun800009/8/qw647</t>
  </si>
  <si>
    <t>men24810/mun800009/8/78wwq</t>
  </si>
  <si>
    <t>men24810/mun800009/8/qv29q</t>
  </si>
  <si>
    <t>men24810/mun800009/8/7g957</t>
  </si>
  <si>
    <t>men24810/mun800009/8/72v87</t>
  </si>
  <si>
    <t>men24810/mun800009/8/qz88q</t>
  </si>
  <si>
    <t>men24810/mun800009/8/q398q</t>
  </si>
  <si>
    <t>men24810/mun800009/8/q9637</t>
  </si>
  <si>
    <t>men24810/mun800009/8/q3687</t>
  </si>
  <si>
    <t>men24910/mun800009/9/q3z47</t>
  </si>
  <si>
    <t>men24910/mun800009/9/qwgrq</t>
  </si>
  <si>
    <t>men24910/mun800009/9/q4vwq</t>
  </si>
  <si>
    <t>men24910/mun800009/9/qz23q</t>
  </si>
  <si>
    <t>men24910/mun800009/9/72z47</t>
  </si>
  <si>
    <t>men24910/mun800009/9/785vq</t>
  </si>
  <si>
    <t>men24910/mun800009/9/7r687</t>
  </si>
  <si>
    <t>men24910/mun800009/9/78vv7</t>
  </si>
  <si>
    <t>men24910/mun800009/9/7ggv7</t>
  </si>
  <si>
    <t>men24910/mun800009/9/qv967</t>
  </si>
  <si>
    <t>men24910/mun800009/9/7rv87</t>
  </si>
  <si>
    <t>men24910/mun800009/9/q3r47</t>
  </si>
  <si>
    <t>men24910/mun800009/9/qzz3q</t>
  </si>
  <si>
    <t>men24910/mun800009/9/q94g7</t>
  </si>
  <si>
    <t>men24910/mun800009/9/qw8r7</t>
  </si>
  <si>
    <t>men24910/mun800009/9/qv46q</t>
  </si>
  <si>
    <t>men24910/mun800009/9/qw9rq</t>
  </si>
  <si>
    <t>men24910/mun800009/9/75rwq</t>
  </si>
  <si>
    <t>men24910/mun800009/9/q4zwq</t>
  </si>
  <si>
    <t>men24910/mun800009/9/7g6vq</t>
  </si>
  <si>
    <t>men24910/mun800009/9/q4ww7</t>
  </si>
  <si>
    <t>men24910/mun800009/9/788v7</t>
  </si>
  <si>
    <t>men241010/mun800009/10/zq93q</t>
  </si>
  <si>
    <t>men241010/mun800009/10/75gg7</t>
  </si>
  <si>
    <t>men241010/mun800009/10/q3w8q</t>
  </si>
  <si>
    <t>men241010/mun800009/10/7rz27</t>
  </si>
  <si>
    <t>men241010/mun800009/10/qv69q</t>
  </si>
  <si>
    <t>men241010/mun800009/10/q9g3q</t>
  </si>
  <si>
    <t>men241010/mun800009/10/7g357</t>
  </si>
  <si>
    <t>men241010/mun800009/10/753g7</t>
  </si>
  <si>
    <t>men241010/mun800009/10/qw34q</t>
  </si>
  <si>
    <t>men241010/mun800009/10/q9z37</t>
  </si>
  <si>
    <t>men241010/mun800009/10/72w8q</t>
  </si>
  <si>
    <t>men241010/mun800009/10/7g45q</t>
  </si>
  <si>
    <t>men241010/mun800009/10/q4g97</t>
  </si>
  <si>
    <t>men241010/mun800009/10/q469q</t>
  </si>
  <si>
    <t>men241010/mun800009/10/qvv9q</t>
  </si>
  <si>
    <t>men241010/mun800009/10/47r27</t>
  </si>
  <si>
    <t>men241010/mun800009/10/qzw87</t>
  </si>
  <si>
    <t>men241010/mun800009/10/q3887</t>
  </si>
  <si>
    <t>men241010/mun800009/10/qww4q</t>
  </si>
  <si>
    <t>men241010/mun800009/10/qz587</t>
  </si>
  <si>
    <t>men241010/mun800009/10/qwv47</t>
  </si>
  <si>
    <t>men241010/mun800009/10/qz48q</t>
  </si>
  <si>
    <t>men241010/mun800009/10/7r427</t>
  </si>
  <si>
    <t>men241010/mun800009/10/q4597</t>
  </si>
  <si>
    <t>men241010/mun800009/10/782w7</t>
  </si>
  <si>
    <t>men241010/mun800009/10/786w7</t>
  </si>
  <si>
    <t>men241110/mun800009/11/q993q</t>
  </si>
  <si>
    <t>men241110/mun800009/11/q489q</t>
  </si>
  <si>
    <t>men241110/mun800009/11/7gv5q</t>
  </si>
  <si>
    <t>men241110/mun800009/11/q62vq</t>
  </si>
  <si>
    <t>men241110/mun800009/11/755w7</t>
  </si>
  <si>
    <t>men241110/mun800009/11/7gg57</t>
  </si>
  <si>
    <t>men241110/mun800009/11/q9r37</t>
  </si>
  <si>
    <t>men241110/mun800009/11/qw54q</t>
  </si>
  <si>
    <t>men241110/mun800009/11/7g2vq</t>
  </si>
  <si>
    <t>men241110/mun800009/11/qz23q</t>
  </si>
  <si>
    <t>men241110/mun800009/11/754gq</t>
  </si>
  <si>
    <t>men241110/mun800009/11/7238q</t>
  </si>
  <si>
    <t>men241110/mun800009/11/q4r9q</t>
  </si>
  <si>
    <t>men241110/mun800009/11/q6rvq</t>
  </si>
  <si>
    <t>men241110/mun800009/11/7ggv7</t>
  </si>
  <si>
    <t>men241110/mun800009/11/7r687</t>
  </si>
  <si>
    <t>men241110/mun800009/11/qvz9q</t>
  </si>
  <si>
    <t>men241110/mun800009/11/q3687</t>
  </si>
  <si>
    <t>men241110/mun800009/11/q4vwq</t>
  </si>
  <si>
    <t>men241110/mun800009/11/72887</t>
  </si>
  <si>
    <t>men241110/mun800009/11/q94g7</t>
  </si>
  <si>
    <t>men241110/mun800009/11/7rg2q</t>
  </si>
  <si>
    <t>men241110/mun800009/11/qw9rq</t>
  </si>
  <si>
    <t>men241110/mun800009/11/q3r47</t>
  </si>
  <si>
    <t>men241110/mun800009/11/qwg4q</t>
  </si>
  <si>
    <t>men241110/mun800009/11/75vwq</t>
  </si>
  <si>
    <t>82 б.</t>
  </si>
  <si>
    <t>ПРОТОКОЛ МУНИЦИПАЛЬНОГО ЭТАПА ВСЕРОССИЙСКОЙ ОЛИМПИАДЫ ШКОЛЬНИКОВ ПО АНГЛИЙСКОМУ ЯЗЫКУ</t>
  </si>
  <si>
    <t>mbi24710/mun800009/7/78rw7</t>
  </si>
  <si>
    <t>mbi24710/mun800009/7/q4r9q</t>
  </si>
  <si>
    <t>mbi24710/mun800009/7/q4ww7</t>
  </si>
  <si>
    <t>mbi24710/mun800009/7/qzv8q</t>
  </si>
  <si>
    <t>mbi24710/mun800009/7/7rg2q</t>
  </si>
  <si>
    <t>mbi24710/mun800009/7/qz937</t>
  </si>
  <si>
    <t>mbi24710/mun800009/7/q94g7</t>
  </si>
  <si>
    <t>mbi24710/mun800009/7/785vq</t>
  </si>
  <si>
    <t>mbi24710/mun800009/7/q6rvq</t>
  </si>
  <si>
    <t>mbi24710/mun800009/7/q3487</t>
  </si>
  <si>
    <t>mbi24710/mun800009/7/qz88q</t>
  </si>
  <si>
    <t>mbi24710/mun800009/7/qw9rq</t>
  </si>
  <si>
    <t>mbi24710/mun800009/7/q4zwq</t>
  </si>
  <si>
    <t>mbi24710/mun800009/7/75rwq</t>
  </si>
  <si>
    <t>mbi24710/mun800009/7/qz23q</t>
  </si>
  <si>
    <t>mbi24710/mun800009/7/qwg4q</t>
  </si>
  <si>
    <t>mbi24710/mun800009/7/755w7</t>
  </si>
  <si>
    <t>mbi24710/mun800009/7/qv967</t>
  </si>
  <si>
    <t>mbi24710/mun800009/7/q489q</t>
  </si>
  <si>
    <t>mbi24710/mun800009/7/q66wq</t>
  </si>
  <si>
    <t>mbi24710/mun800009/7/7ggv7</t>
  </si>
  <si>
    <t>mbi24710/mun800009/7/q993q</t>
  </si>
  <si>
    <t>mbi24710/mun800009/7/72z47</t>
  </si>
  <si>
    <t>mbi24710/mun800009/7/q63w7</t>
  </si>
  <si>
    <t>mbi24710/mun800009/7/q3z87</t>
  </si>
  <si>
    <t>mbi24710/mun800009/7/q3687</t>
  </si>
  <si>
    <t>mbi24710/mun800009/7/72887</t>
  </si>
  <si>
    <t>mbi24710/mun800009/7/75vwq</t>
  </si>
  <si>
    <t>mbi24710/mun800009/7/qvw97</t>
  </si>
  <si>
    <t>mbi24710/mun800009/7/qw54q</t>
  </si>
  <si>
    <t>mbi24710/mun800009/7/qw8r7</t>
  </si>
  <si>
    <t>mbi24710/mun800009/7/q9r37</t>
  </si>
  <si>
    <t>mbi24710/mun800009/7/7gg57</t>
  </si>
  <si>
    <t>mbi24710/mun800009/7/7rv87</t>
  </si>
  <si>
    <t>mbi24710/mun800009/7/75vgq</t>
  </si>
  <si>
    <t>mbi24710/mun800009/7/q3r47</t>
  </si>
  <si>
    <t>mbi24710/mun800009/7/q4vwq</t>
  </si>
  <si>
    <t>mbi24710/mun800009/7/78vv7</t>
  </si>
  <si>
    <t>mbi24710/mun800009/7/7gv5q</t>
  </si>
  <si>
    <t>mbi24710/mun800009/7/788v7</t>
  </si>
  <si>
    <t>mbi24710/mun800009/7/qvz9q</t>
  </si>
  <si>
    <t>mbi24810/mun800009/8/q4g36</t>
  </si>
  <si>
    <t>mbi24810/mun800009/8/7g48r</t>
  </si>
  <si>
    <t>mbi24810/mun800009/8/q33g2</t>
  </si>
  <si>
    <t>mbi24810/mun800009/8/7g435</t>
  </si>
  <si>
    <t>mbi24810/mun800009/8/q9zvr</t>
  </si>
  <si>
    <t>mbi24810/mun800009/8/q33r2</t>
  </si>
  <si>
    <t>mbi24810/mun800009/8/qv632</t>
  </si>
  <si>
    <t>mbi24810/mun800009/8/q9g2r</t>
  </si>
  <si>
    <t>mbi24810/mun800009/8/7r489</t>
  </si>
  <si>
    <t>mbi24810/mun800009/8/qvv82</t>
  </si>
  <si>
    <t>mbi24810/mun800009/8/72wz6</t>
  </si>
  <si>
    <t>mbi24810/mun800009/8/qwvzg</t>
  </si>
  <si>
    <t>mbi24810/mun800009/8/q9z3r</t>
  </si>
  <si>
    <t>mbi24810/mun800009/8/7g3vr</t>
  </si>
  <si>
    <t>mbi24810/mun800009/8/q3852</t>
  </si>
  <si>
    <t>mbi24810/mun800009/8/7563g</t>
  </si>
  <si>
    <t>mbi24810/mun800009/8/7g36r</t>
  </si>
  <si>
    <t>mbi24810/mun800009/8/q3322</t>
  </si>
  <si>
    <t>mbi24810/mun800009/8/7rzv9</t>
  </si>
  <si>
    <t>mbi24810/mun800009/8/7rz69</t>
  </si>
  <si>
    <t>mbi24810/mun800009/8/qv642</t>
  </si>
  <si>
    <t>mbi24810/mun800009/8/q46v6</t>
  </si>
  <si>
    <t>mbi24810/mun800009/8/756gg</t>
  </si>
  <si>
    <t>mbi24810/mun800009/8/7rzr9</t>
  </si>
  <si>
    <t>mbi24810/mun800009/8/qwv8g</t>
  </si>
  <si>
    <t>mbi24810/mun800009/8/7g3rr</t>
  </si>
  <si>
    <t>mbi24810/mun800009/8/72w26</t>
  </si>
  <si>
    <t>mbi24810/mun800009/8/qzw24</t>
  </si>
  <si>
    <t>mbi24810/mun800009/8/78z2w</t>
  </si>
  <si>
    <t>mbi24810/mun800009/8/75gv5</t>
  </si>
  <si>
    <t>mbi24810/mun800009/8/q46w6</t>
  </si>
  <si>
    <t>mbi24810/mun800009/8/qzw34</t>
  </si>
  <si>
    <t>mbi24810/mun800009/8/qz5g4</t>
  </si>
  <si>
    <t>mbi24810/mun800009/8/qv692</t>
  </si>
  <si>
    <t>mbi24810/mun800009/8/78284</t>
  </si>
  <si>
    <t>mbi24810/mun800009/8/q6g62</t>
  </si>
  <si>
    <t>mbi24810/mun800009/8/q46z6</t>
  </si>
  <si>
    <t>mbi24810/mun800009/8/q6482</t>
  </si>
  <si>
    <t>mbi24810/mun800009/8/q6g32</t>
  </si>
  <si>
    <t>mbi24810/mun800009/8/78234</t>
  </si>
  <si>
    <t>mbi24810/mun800009/8/7g3gr</t>
  </si>
  <si>
    <t>mbi24810/mun800009/8/qww34</t>
  </si>
  <si>
    <t>mbi24810/mun800009/8/q3362</t>
  </si>
  <si>
    <t>mbi24810/mun800009/8/72w46</t>
  </si>
  <si>
    <t>mbi24810/mun800009/8/72w56</t>
  </si>
  <si>
    <t>mbi24810/mun800009/8/75685</t>
  </si>
  <si>
    <t>mbi24810/mun800009/8/qwv9g</t>
  </si>
  <si>
    <t>mbi24810/mun800009/8/78254</t>
  </si>
  <si>
    <t>mbi24810/mun800009/8/qwvgg</t>
  </si>
  <si>
    <t>mbi24810/mun800009/8/78z44</t>
  </si>
  <si>
    <t>mbi24810/mun800009/8/q6gv2</t>
  </si>
  <si>
    <t>mbi24810/mun800009/8/7g32r</t>
  </si>
  <si>
    <t>mbi24810/mun800009/8/qv6g2</t>
  </si>
  <si>
    <t>mbi24910/mun800009/9/qwvgg</t>
  </si>
  <si>
    <t>mbi24910/mun800009/9/q3888</t>
  </si>
  <si>
    <t>mbi24910/mun800009/9/qwv8g</t>
  </si>
  <si>
    <t>mbi24910/mun800009/9/qww34</t>
  </si>
  <si>
    <t>mbi24910/mun800009/9/72w26</t>
  </si>
  <si>
    <t>mbi24910/mun800009/9/q9gz3</t>
  </si>
  <si>
    <t>mbi24910/mun800009/9/72668</t>
  </si>
  <si>
    <t>mbi24910/mun800009/9/q33r2</t>
  </si>
  <si>
    <t>mbi24910/mun800009/9/q9gg3</t>
  </si>
  <si>
    <t>mbi24910/mun800009/9/qv6g2</t>
  </si>
  <si>
    <t>mbi24910/mun800009/9/78284</t>
  </si>
  <si>
    <t>mbi24910/mun800009/9/q6g32</t>
  </si>
  <si>
    <t>mbi24910/mun800009/9/q9z8r</t>
  </si>
  <si>
    <t>mbi24910/mun800009/9/75g55</t>
  </si>
  <si>
    <t>mbi24910/mun800009/9/qz558</t>
  </si>
  <si>
    <t>mbi24910/mun800009/9/7g3vr</t>
  </si>
  <si>
    <t>mbi24910/mun800009/9/q46v6</t>
  </si>
  <si>
    <t>mbi24910/mun800009/9/qvvv9</t>
  </si>
  <si>
    <t>mbi24910/mun800009/9/q33g2</t>
  </si>
  <si>
    <t>mbi24910/mun800009/9/7rzr9</t>
  </si>
  <si>
    <t>mbi24910/mun800009/9/7rz29</t>
  </si>
  <si>
    <t>mbi24910/mun800009/9/7g36r</t>
  </si>
  <si>
    <t>mbi24910/mun800009/9/q3322</t>
  </si>
  <si>
    <t>mbi24910/mun800009/9/7566g</t>
  </si>
  <si>
    <t>mbi24910/mun800009/9/72w46</t>
  </si>
  <si>
    <t>mbi24910/mun800009/9/7rzv9</t>
  </si>
  <si>
    <t>mbi24910/mun800009/9/q46w6</t>
  </si>
  <si>
    <t>mbi24910/mun800009/9/7563g</t>
  </si>
  <si>
    <t>mbi24910/mun800009/9/q6g92</t>
  </si>
  <si>
    <t>mbi24910/mun800009/9/qwv9g</t>
  </si>
  <si>
    <t>mbi24910/mun800009/9/78234</t>
  </si>
  <si>
    <t>mbi24910/mun800009/9/75gv5</t>
  </si>
  <si>
    <t>mbi24910/mun800009/9/q9z4r</t>
  </si>
  <si>
    <t>mbi24910/mun800009/9/qzw34</t>
  </si>
  <si>
    <t>mbi24910/mun800009/9/7rz69</t>
  </si>
  <si>
    <t>mbi24910/mun800009/9/7g32r</t>
  </si>
  <si>
    <t>mbi24910/mun800009/9/72wz6</t>
  </si>
  <si>
    <t>mbi24910/mun800009/9/q9z3r</t>
  </si>
  <si>
    <t>mbi24910/mun800009/9/q4646</t>
  </si>
  <si>
    <t>mbi24910/mun800009/9/q33z2</t>
  </si>
  <si>
    <t>mbi24910/mun800009/9/qzw94</t>
  </si>
  <si>
    <t>mbi24910/mun800009/9/q644v</t>
  </si>
  <si>
    <t>mbi24910/mun800009/9/782v4</t>
  </si>
  <si>
    <t>mbi24910/mun800009/9/qwww4</t>
  </si>
  <si>
    <t>mbi24910/mun800009/9/qv692</t>
  </si>
  <si>
    <t>mbi24910/mun800009/9/q46z6</t>
  </si>
  <si>
    <t>mbi24910/mun800009/9/75gz5</t>
  </si>
  <si>
    <t>mbi24910/mun800009/9/q9zvr</t>
  </si>
  <si>
    <t>mbi24910/mun800009/9/7g445</t>
  </si>
  <si>
    <t>mbi24910/mun800009/9/q4gg9</t>
  </si>
  <si>
    <t>mbi24910/mun800009/9/72w56</t>
  </si>
  <si>
    <t>mbi24910/mun800009/9/q6gv2</t>
  </si>
  <si>
    <t>mbi24910/mun800009/9/7r4z2</t>
  </si>
  <si>
    <t>mbi24910/mun800009/9/qvv69</t>
  </si>
  <si>
    <t>mbi241010/mun800009/10/q466w</t>
  </si>
  <si>
    <t>mbi241010/mun800009/10/q33w4</t>
  </si>
  <si>
    <t>mbi241010/mun800009/10/q6ggw</t>
  </si>
  <si>
    <t>mbi241010/mun800009/10/qv6v6</t>
  </si>
  <si>
    <t>mbi241010/mun800009/10/qzwg3</t>
  </si>
  <si>
    <t>mbi241010/mun800009/10/7g3zr</t>
  </si>
  <si>
    <t>mbi241010/mun800009/10/qwvrg</t>
  </si>
  <si>
    <t>mbi241010/mun800009/10/7g3zv</t>
  </si>
  <si>
    <t>mbi241010/mun800009/10/q465w</t>
  </si>
  <si>
    <t>mbi241010/mun800009/10/q9zzg</t>
  </si>
  <si>
    <t>mbi241010/mun800009/10/72ww4</t>
  </si>
  <si>
    <t>mbi241010/mun800009/10/7g34v</t>
  </si>
  <si>
    <t>mbi241010/mun800009/10/q3384</t>
  </si>
  <si>
    <t>mbi241010/mun800009/10/7g33v</t>
  </si>
  <si>
    <t>mbi241010/mun800009/10/qv6r6</t>
  </si>
  <si>
    <t>mbi241010/mun800009/10/7g35v</t>
  </si>
  <si>
    <t>mbi241010/mun800009/10/qwv3r</t>
  </si>
  <si>
    <t>mbi241010/mun800009/10/75g6w</t>
  </si>
  <si>
    <t>mbi241010/mun800009/10/qwvrr</t>
  </si>
  <si>
    <t>mbi241010/mun800009/10/75g25</t>
  </si>
  <si>
    <t>mbi241010/mun800009/10/72wv6</t>
  </si>
  <si>
    <t>mbi241010/mun800009/10/qwvwr</t>
  </si>
  <si>
    <t>mbi241010/mun800009/10/qv656</t>
  </si>
  <si>
    <t>mbi241010/mun800009/10/72wg4</t>
  </si>
  <si>
    <t>mbi241010/mun800009/10/q3394</t>
  </si>
  <si>
    <t>mbi241010/mun800009/10/qzwr4</t>
  </si>
  <si>
    <t>mbi241010/mun800009/10/q9zwg</t>
  </si>
  <si>
    <t>mbi241010/mun800009/10/qzw43</t>
  </si>
  <si>
    <t>mbi241010/mun800009/10/q9zgg</t>
  </si>
  <si>
    <t>mbi241010/mun800009/10/q46gw</t>
  </si>
  <si>
    <t>mbi241010/mun800009/10/7rz98</t>
  </si>
  <si>
    <t>mbi241010/mun800009/10/q6g4w</t>
  </si>
  <si>
    <t>mbi241010/mun800009/10/75ggw</t>
  </si>
  <si>
    <t>mbi241010/mun800009/10/q3334</t>
  </si>
  <si>
    <t>mbi241010/mun800009/10/q9z5g</t>
  </si>
  <si>
    <t>mbi241010/mun800009/10/qzww3</t>
  </si>
  <si>
    <t>mbi241010/mun800009/10/7rz48</t>
  </si>
  <si>
    <t>mbi241010/mun800009/10/7rzw8</t>
  </si>
  <si>
    <t>mbi241010/mun800009/10/7rzz8</t>
  </si>
  <si>
    <t>mbi241010/mun800009/10/7rz59</t>
  </si>
  <si>
    <t>mbi241110/mun800009/11/q33v2</t>
  </si>
  <si>
    <t>mbi241110/mun800009/11/q6gzw</t>
  </si>
  <si>
    <t>mbi241110/mun800009/11/75g95</t>
  </si>
  <si>
    <t>mbi241110/mun800009/11/qv656</t>
  </si>
  <si>
    <t>mbi241110/mun800009/11/qzw43</t>
  </si>
  <si>
    <t>mbi241110/mun800009/11/qwvrr</t>
  </si>
  <si>
    <t>mbi241110/mun800009/11/72wv6</t>
  </si>
  <si>
    <t>mbi241110/mun800009/11/q3392</t>
  </si>
  <si>
    <t>mbi241110/mun800009/11/qwv2g</t>
  </si>
  <si>
    <t>mbi241110/mun800009/11/7rzw8</t>
  </si>
  <si>
    <t>mbi241110/mun800009/11/qzwr4</t>
  </si>
  <si>
    <t>mbi241110/mun800009/11/7g3zv</t>
  </si>
  <si>
    <t>mbi241110/mun800009/11/q6gww</t>
  </si>
  <si>
    <t>mbi241110/mun800009/11/q9zwg</t>
  </si>
  <si>
    <t>mbi241110/mun800009/11/qv622</t>
  </si>
  <si>
    <t>mbi241110/mun800009/11/qzw53</t>
  </si>
  <si>
    <t>mbi241110/mun800009/11/qv6z2</t>
  </si>
  <si>
    <t>mbi241110/mun800009/11/qv6r6</t>
  </si>
  <si>
    <t>mbi241110/mun800009/11/qwvrg</t>
  </si>
  <si>
    <t>mbi241110/mun800009/11/782r4</t>
  </si>
  <si>
    <t>mbi241110/mun800009/11/q9z6r</t>
  </si>
  <si>
    <t>mbi241110/mun800009/11/q6g52</t>
  </si>
  <si>
    <t>mbi241110/mun800009/11/q465w</t>
  </si>
  <si>
    <t>mbi241110/mun800009/11/75g3w</t>
  </si>
  <si>
    <t>mbi241110/mun800009/11/75g2w</t>
  </si>
  <si>
    <t>mbi241110/mun800009/11/72w86</t>
  </si>
  <si>
    <t>mbi241110/mun800009/11/72wr4</t>
  </si>
  <si>
    <t>mbi241110/mun800009/11/q6gr2</t>
  </si>
  <si>
    <t>mbi241110/mun800009/11/7g35v</t>
  </si>
  <si>
    <t>mbi241110/mun800009/11/782g4</t>
  </si>
  <si>
    <t>mbi241110/mun800009/11/7826v</t>
  </si>
  <si>
    <t>mbi241110/mun800009/11/72w64</t>
  </si>
  <si>
    <t>mbi241110/mun800009/11/q46r6</t>
  </si>
  <si>
    <t>165 б.</t>
  </si>
  <si>
    <t>169 б.</t>
  </si>
  <si>
    <t>345 б.</t>
  </si>
  <si>
    <t>390 б.</t>
  </si>
  <si>
    <t>348 б.</t>
  </si>
  <si>
    <t>ПРОТОКОЛ МУНИЦИПАЛЬНОГО ЭТАПА ВСЕРОССИЙСКОЙ ОЛИМПИАДЫ ШКОЛЬНИКОВ ПО БИОЛОГИИ</t>
  </si>
  <si>
    <t>mecn24710/mun800009/7/7rz29</t>
  </si>
  <si>
    <t>mecn24710/mun800009/7/75gv5</t>
  </si>
  <si>
    <t>mecn24710/mun800009/7/qv692</t>
  </si>
  <si>
    <t>mecn24710/mun800009/7/q33r2</t>
  </si>
  <si>
    <t>mecn24710/mun800009/7/7g32r</t>
  </si>
  <si>
    <t>mecn24710/mun800009/7/72w26</t>
  </si>
  <si>
    <t>mecn24710/mun800009/7/7rz69</t>
  </si>
  <si>
    <t>mecn24710/mun800009/7/75g45</t>
  </si>
  <si>
    <t>mecn24710/mun800009/7/q6g62</t>
  </si>
  <si>
    <t>mecn24710/mun800009/7/qwv5g</t>
  </si>
  <si>
    <t>mecn24710/mun800009/7/q6g32</t>
  </si>
  <si>
    <t>mecn24710/mun800009/7/7rzv9</t>
  </si>
  <si>
    <t>mecn24710/mun800009/7/7g36r</t>
  </si>
  <si>
    <t>mecn24710/mun800009/7/78284</t>
  </si>
  <si>
    <t>mecn24710/mun800009/7/qwv9g</t>
  </si>
  <si>
    <t>mecn24710/mun800009/7/qv632</t>
  </si>
  <si>
    <t>mecn24710/mun800009/7/q6g92</t>
  </si>
  <si>
    <t>mecn24710/mun800009/7/qzwz4</t>
  </si>
  <si>
    <t>mecn24710/mun800009/7/qzw24</t>
  </si>
  <si>
    <t>mecn24710/mun800009/7/qwv8g</t>
  </si>
  <si>
    <t>mecn24710/mun800009/7/qv6g2</t>
  </si>
  <si>
    <t>mecn24710/mun800009/7/q3322</t>
  </si>
  <si>
    <t>mecn24710/mun800009/7/7g3vr</t>
  </si>
  <si>
    <t>mecn24710/mun800009/7/78254</t>
  </si>
  <si>
    <t>mecn24710/mun800009/7/7g3gr</t>
  </si>
  <si>
    <t>mecn24710/mun800009/7/782v4</t>
  </si>
  <si>
    <t>mecn24710/mun800009/7/72wz6</t>
  </si>
  <si>
    <t>mecn24710/mun800009/7/72w46</t>
  </si>
  <si>
    <t>mecn24810/mun800009/8/75gr5</t>
  </si>
  <si>
    <t>mecn24810/mun800009/8/7g3gr</t>
  </si>
  <si>
    <t>mecn24810/mun800009/8/qzw94</t>
  </si>
  <si>
    <t>mecn24810/mun800009/8/qv6g2</t>
  </si>
  <si>
    <t>mecn24810/mun800009/8/qv692</t>
  </si>
  <si>
    <t>mecn24810/mun800009/8/7rz69</t>
  </si>
  <si>
    <t>mecn24810/mun800009/8/qv632</t>
  </si>
  <si>
    <t>mecn24810/mun800009/8/72w26</t>
  </si>
  <si>
    <t>mecn24810/mun800009/8/72wz6</t>
  </si>
  <si>
    <t>mecn24810/mun800009/8/q33r2</t>
  </si>
  <si>
    <t>mecn24810/mun800009/8/qzw24</t>
  </si>
  <si>
    <t>mecn24810/mun800009/8/qwv8g</t>
  </si>
  <si>
    <t>mecn24810/mun800009/8/q6g32</t>
  </si>
  <si>
    <t>mecn24810/mun800009/8/782v4</t>
  </si>
  <si>
    <t>mecn24810/mun800009/8/q33z2</t>
  </si>
  <si>
    <t>mecn24810/mun800009/8/qwv9g</t>
  </si>
  <si>
    <t>mecn24810/mun800009/8/q9z3r</t>
  </si>
  <si>
    <t>mecn24810/mun800009/8/q6g62</t>
  </si>
  <si>
    <t>mecn24810/mun800009/8/7rz29</t>
  </si>
  <si>
    <t>mecn24810/mun800009/8/7g3vr</t>
  </si>
  <si>
    <t>mecn24810/mun800009/8/7g36r</t>
  </si>
  <si>
    <t>mecn24810/mun800009/8/qzwz4</t>
  </si>
  <si>
    <t>mecn24810/mun800009/8/q9zvr</t>
  </si>
  <si>
    <t>mecn24810/mun800009/8/q6g92</t>
  </si>
  <si>
    <t>mecn24810/mun800009/8/q46w6</t>
  </si>
  <si>
    <t>mecn24810/mun800009/8/7rzv9</t>
  </si>
  <si>
    <t>mecn24810/mun800009/8/7g32r</t>
  </si>
  <si>
    <t>mecn24810/mun800009/8/75gv5</t>
  </si>
  <si>
    <t>mecn24810/mun800009/8/78254</t>
  </si>
  <si>
    <t>mecn24910/mun800009/9/7gv5q</t>
  </si>
  <si>
    <t>mecn24910/mun800009/9/7gw57</t>
  </si>
  <si>
    <t>mecn24910/mun800009/9/qvw97</t>
  </si>
  <si>
    <t>mecn24910/mun800009/9/q4997</t>
  </si>
  <si>
    <t>mecn24910/mun800009/9/q9637</t>
  </si>
  <si>
    <t>mecn24910/mun800009/9/q6rvq</t>
  </si>
  <si>
    <t>mecn24910/mun800009/9/qzr8q</t>
  </si>
  <si>
    <t>mecn24910/mun800009/9/qvz9q</t>
  </si>
  <si>
    <t>mecn24910/mun800009/9/q3487</t>
  </si>
  <si>
    <t>mecn24910/mun800009/9/qv29q</t>
  </si>
  <si>
    <t>mecn24910/mun800009/9/78gwq</t>
  </si>
  <si>
    <t>mecn24910/mun800009/9/72v87</t>
  </si>
  <si>
    <t>mecn24910/mun800009/9/q3v87</t>
  </si>
  <si>
    <t>mecn24910/mun800009/9/q3687</t>
  </si>
  <si>
    <t>mecn24910/mun800009/9/qz88q</t>
  </si>
  <si>
    <t>mecn24910/mun800009/9/789wq</t>
  </si>
  <si>
    <t>mecn24910/mun800009/9/qw647</t>
  </si>
  <si>
    <t>mecn24910/mun800009/9/q9r37</t>
  </si>
  <si>
    <t>mecn24910/mun800009/9/7r52q</t>
  </si>
  <si>
    <t>mecn24910/mun800009/9/7238q</t>
  </si>
  <si>
    <t>mecn241010/mun800009/10/q429q</t>
  </si>
  <si>
    <t>mecn241010/mun800009/10/qvr9q</t>
  </si>
  <si>
    <t>mecn241010/mun800009/10/q6zvq</t>
  </si>
  <si>
    <t>mecn241010/mun800009/10/q3v87</t>
  </si>
  <si>
    <t>mecn241010/mun800009/10/qwr47</t>
  </si>
  <si>
    <t>mecn241010/mun800009/10/qw34q</t>
  </si>
  <si>
    <t>mecn241010/mun800009/10/75wg7</t>
  </si>
  <si>
    <t>mecn241010/mun800009/10/qvv9q</t>
  </si>
  <si>
    <t>mecn241010/mun800009/10/7298q</t>
  </si>
  <si>
    <t>mecn241010/mun800009/10/7r427</t>
  </si>
  <si>
    <t>mecn241010/mun800009/10/786w7</t>
  </si>
  <si>
    <t>mecn241010/mun800009/10/7g557</t>
  </si>
  <si>
    <t>mecn241010/mun800009/10/78wwq</t>
  </si>
  <si>
    <t>mecn241010/mun800009/10/qz68q</t>
  </si>
  <si>
    <t>mecn241010/mun800009/10/qz587</t>
  </si>
  <si>
    <t>mecn241010/mun800009/10/qz48q</t>
  </si>
  <si>
    <t>mecn241010/mun800009/10/q9w3q</t>
  </si>
  <si>
    <t>mecn241010/mun800009/10/q4597</t>
  </si>
  <si>
    <t>mecn241010/mun800009/10/q3w8q</t>
  </si>
  <si>
    <t>mecn241010/mun800009/10/753g7</t>
  </si>
  <si>
    <t>mecn241010/mun800009/10/7rw2q</t>
  </si>
  <si>
    <t>mecn241010/mun800009/10/752gq</t>
  </si>
  <si>
    <t>mecn241110/mun800009/11/785vq</t>
  </si>
  <si>
    <t>mecn241110/mun800009/11/q6vwq</t>
  </si>
  <si>
    <t>mecn241110/mun800009/11/q3247</t>
  </si>
  <si>
    <t>mecn241110/mun800009/11/7rv87</t>
  </si>
  <si>
    <t>mecn241110/mun800009/11/7rr87</t>
  </si>
  <si>
    <t>mecn241110/mun800009/11/qv46q</t>
  </si>
  <si>
    <t>mecn241110/mun800009/11/72447</t>
  </si>
  <si>
    <t>mecn241110/mun800009/11/qzz3q</t>
  </si>
  <si>
    <t>mecn241110/mun800009/11/q93gq</t>
  </si>
  <si>
    <t>mecn241110/mun800009/11/72z47</t>
  </si>
  <si>
    <t>mecn241110/mun800009/11/qvg67</t>
  </si>
  <si>
    <t>ПРОТОКОЛ МУНИЦИПАЛЬНОГО ЭТАПА ВСЕРОССИЙСКОЙ ОЛИМПИАДЫ ШКОЛЬНИКОВ ПО ЭКОНОМИКЕ</t>
  </si>
  <si>
    <t>Багирян Ева Дмитриевна</t>
  </si>
  <si>
    <t>Шебела Светлана Николаевна</t>
  </si>
  <si>
    <t>Ракитин Александр Евгеньевич</t>
  </si>
  <si>
    <t xml:space="preserve">Аревшатян Анна Араевна </t>
  </si>
  <si>
    <t xml:space="preserve">Новикова Мария Александровна </t>
  </si>
  <si>
    <t xml:space="preserve">Ткаченко Арина Дмитриевна </t>
  </si>
  <si>
    <t xml:space="preserve">Литвиненко Мария Сергеевна </t>
  </si>
  <si>
    <t xml:space="preserve">Фролова Екатерина Игоревна </t>
  </si>
  <si>
    <t xml:space="preserve">Дрижерук Денис Вадимович </t>
  </si>
  <si>
    <t xml:space="preserve">Гулякина Анастасия Романовна </t>
  </si>
  <si>
    <t xml:space="preserve">Климовский Максим Евгеньевич </t>
  </si>
  <si>
    <t xml:space="preserve">Батицкий Илья Евгеньевич </t>
  </si>
  <si>
    <t xml:space="preserve">Сигидина София Сергеевна </t>
  </si>
  <si>
    <t xml:space="preserve">Бродникова Анастасия Александровна </t>
  </si>
  <si>
    <t xml:space="preserve">Островский Кирилл Михайлович </t>
  </si>
  <si>
    <t xml:space="preserve">Новиков Тимофей Дмитриевич </t>
  </si>
  <si>
    <t xml:space="preserve">Новиков Михаил Дмитриевич </t>
  </si>
  <si>
    <t xml:space="preserve">Нестеренко Елизавета Сергеевна </t>
  </si>
  <si>
    <t>Терновченко Юлия Александровна</t>
  </si>
  <si>
    <t xml:space="preserve">Урсаленко Владимир Артемович </t>
  </si>
  <si>
    <t xml:space="preserve">Шевченко Данил Алексеевия </t>
  </si>
  <si>
    <t>Миланова Светлана Павловна</t>
  </si>
  <si>
    <t>Брагина Амина Адильевна</t>
  </si>
  <si>
    <t xml:space="preserve">Винников Дмитрий Романович </t>
  </si>
  <si>
    <t xml:space="preserve">Калиниченко Кирилл Валерьевич </t>
  </si>
  <si>
    <t xml:space="preserve">Важинский Станислав Витальевич </t>
  </si>
  <si>
    <t xml:space="preserve">Демьянко Елизавета Сергеевна </t>
  </si>
  <si>
    <t>Кондратенко Анатолий Дмитриевич</t>
  </si>
  <si>
    <t xml:space="preserve">Билецкий Константин Александрович </t>
  </si>
  <si>
    <t>Михайлов Артем  Александрович</t>
  </si>
  <si>
    <t xml:space="preserve">Ракитин Александр Евгеньевич </t>
  </si>
  <si>
    <t>Аревшатян Анна Араевна</t>
  </si>
  <si>
    <t>Билецкий Константин Александрович</t>
  </si>
  <si>
    <t>Шевченко Данил  Алексеевич</t>
  </si>
  <si>
    <t xml:space="preserve">Михайлов Артем Александрович </t>
  </si>
  <si>
    <t xml:space="preserve">Фроленков Владимир Дмитриевич </t>
  </si>
  <si>
    <t xml:space="preserve">Брагина Амина Адильевна </t>
  </si>
  <si>
    <t>Петрий Дарья  Александровна</t>
  </si>
  <si>
    <t xml:space="preserve">Аксаитова Марьям Шамильевна  </t>
  </si>
  <si>
    <t>Ганина Ариадна Александровна</t>
  </si>
  <si>
    <t>ГОСУДАРСТВЕННОЕ БЮДЖЕТНОЕ ОБЩЕОБРАЗОВАТЕЛЬНОЕ УЧРЕЖДЕНИЕ "ШКОЛА № 46 ГОРОДСКОГО ОКРУГА ДОНЕЦК" ДОНЕЦКОЙ НАРОДНОЙ РЕСПУБЛИКИ</t>
  </si>
  <si>
    <t>Завгородний Ярослав Васильевч</t>
  </si>
  <si>
    <t>Филонов Ян Дмитриевич</t>
  </si>
  <si>
    <t>Овчинникова Александра Витальевна</t>
  </si>
  <si>
    <t>Сотчева Полина Максимовна</t>
  </si>
  <si>
    <t>Бородина Виктория Николаевна</t>
  </si>
  <si>
    <t>Назаров Дмитрий Александрович</t>
  </si>
  <si>
    <t>Ганина Ариадна Алекснадровна</t>
  </si>
  <si>
    <t>Рыбченко Каролина Максимовна</t>
  </si>
  <si>
    <t>Савченкова Кристина Дмитриевна</t>
  </si>
  <si>
    <t>Цуприк Ольга Анатольевна</t>
  </si>
  <si>
    <t>Подопригора Виктория Александровна</t>
  </si>
  <si>
    <t>Коровкина Анастасия Романовна</t>
  </si>
  <si>
    <t>Богославец Даниил Алексеевич</t>
  </si>
  <si>
    <t>Приходцева Анастасия Алексеевна</t>
  </si>
  <si>
    <t>Богославец Данил Алексеевич</t>
  </si>
  <si>
    <t>Лысенков Егор Андреевич</t>
  </si>
  <si>
    <t>Седикова Полина Ивановна</t>
  </si>
  <si>
    <t>Скрынников Максим Сергеевич</t>
  </si>
  <si>
    <t>Петренко Михаил Никоаевич</t>
  </si>
  <si>
    <t>не выполнял</t>
  </si>
  <si>
    <t>Вчерашняя Ольга Васильевна</t>
  </si>
  <si>
    <t>Поликарпчук Кристина Сергеевна</t>
  </si>
  <si>
    <t>Громич Дарья Дмитириевна</t>
  </si>
  <si>
    <t>Лукьянцев Кирилл Артемович</t>
  </si>
  <si>
    <t>Грибова Наталия Даниловна</t>
  </si>
  <si>
    <t>Константинов Егор Константинович</t>
  </si>
  <si>
    <t>Беккер Георгий Валентинович</t>
  </si>
  <si>
    <t>Крамсков Иван Николаевич</t>
  </si>
  <si>
    <t>Мартиросян Элина Левоновна</t>
  </si>
  <si>
    <t xml:space="preserve">Нетесин Егор Дмитриевич </t>
  </si>
  <si>
    <t>Сердюк Екатерина Валентиновна</t>
  </si>
  <si>
    <t>Жук Маргарита Евгеньевна</t>
  </si>
  <si>
    <t>Авдошина Елизавета Андреевна</t>
  </si>
  <si>
    <t xml:space="preserve">Амбросимова Богдана Евгеньевна </t>
  </si>
  <si>
    <t xml:space="preserve">Калиновский Артем Игоревич </t>
  </si>
  <si>
    <t xml:space="preserve">Настусенко Алесандра Вадимовна </t>
  </si>
  <si>
    <t xml:space="preserve">Головина Татьяна Васильевна </t>
  </si>
  <si>
    <t xml:space="preserve">Хнанишо Лилия Артуровна </t>
  </si>
  <si>
    <t xml:space="preserve">Меркулова Таисия Вадимовна </t>
  </si>
  <si>
    <t xml:space="preserve">Гужва Полина Дмитриевна </t>
  </si>
  <si>
    <t xml:space="preserve">Авдошина Елизавета Андреевна </t>
  </si>
  <si>
    <t xml:space="preserve">Хнанишо Ирина Борисовна </t>
  </si>
  <si>
    <t xml:space="preserve">Омельницкий Игорь Николаевич </t>
  </si>
  <si>
    <t>Хнанишо Ирина Борисовна</t>
  </si>
  <si>
    <t xml:space="preserve">Долгошеева Алгелина Евгеньевна </t>
  </si>
  <si>
    <t xml:space="preserve">Иванова Лариса Петровна </t>
  </si>
  <si>
    <t xml:space="preserve">Беккер Геогрий Валентинович </t>
  </si>
  <si>
    <t xml:space="preserve">Костенко Милана Евгеньевна </t>
  </si>
  <si>
    <t xml:space="preserve">Хнанишо Альбина Артуровна </t>
  </si>
  <si>
    <t xml:space="preserve">Мохова Таисия Сергеевна </t>
  </si>
  <si>
    <t xml:space="preserve">Мартиросян Элина Левоновна </t>
  </si>
  <si>
    <t xml:space="preserve">Сердюк Екатерина Валентиновна </t>
  </si>
  <si>
    <t xml:space="preserve">Дерюгин Артем Андреевич </t>
  </si>
  <si>
    <t>Иванова Лариса Петровна</t>
  </si>
  <si>
    <t xml:space="preserve">Малыхин Максим Александрович </t>
  </si>
  <si>
    <t>Бобров Анатолий Александрович</t>
  </si>
  <si>
    <t xml:space="preserve">Черенкова София Сергеевна </t>
  </si>
  <si>
    <t xml:space="preserve">Завгородний Александр Евгеньевич </t>
  </si>
  <si>
    <t xml:space="preserve">Попова Мария Викторовна </t>
  </si>
  <si>
    <t xml:space="preserve">Жук Маргарита Евгеньевна </t>
  </si>
  <si>
    <t>Давыдова Виолетта Руслановна</t>
  </si>
  <si>
    <t xml:space="preserve">Авдошина Елизавета </t>
  </si>
  <si>
    <t>Цыганков Ярослав Сергеевич</t>
  </si>
  <si>
    <t xml:space="preserve">Росинчук Неля Павловна </t>
  </si>
  <si>
    <t xml:space="preserve">Тихончук Тимур Тарасович </t>
  </si>
  <si>
    <t xml:space="preserve">Синяков Андрей Сергеевич </t>
  </si>
  <si>
    <t xml:space="preserve">Долгошеева Ангелина Евгеньевна </t>
  </si>
  <si>
    <t xml:space="preserve">Тарасов Евгений Евгеньевич </t>
  </si>
  <si>
    <t>Кузнецова Валерия Сергеевна</t>
  </si>
  <si>
    <t xml:space="preserve">Боровлев Александр Александрович </t>
  </si>
  <si>
    <t xml:space="preserve">Сорока Дарья Денисовна </t>
  </si>
  <si>
    <t>Черная Ольга Викторовна</t>
  </si>
  <si>
    <t>Санько Алла Юрьевна</t>
  </si>
  <si>
    <t>Поздняков Михаил Станиславович</t>
  </si>
  <si>
    <t xml:space="preserve">Погребежинская Алина Антоновна </t>
  </si>
  <si>
    <t>Олифир Андрей Павлович</t>
  </si>
  <si>
    <t>Добровольский Иван Генадиевич</t>
  </si>
  <si>
    <t>Добровольский Александр Генадиевич</t>
  </si>
  <si>
    <t>Папаяни Артём Сергеевич</t>
  </si>
  <si>
    <t>Голубь Тимофей Владимирович</t>
  </si>
  <si>
    <t>Немченко Даниил Дмитриевич</t>
  </si>
  <si>
    <t>Тильный Илья Алексеевич</t>
  </si>
  <si>
    <t>Сушко Оксана Резановна</t>
  </si>
  <si>
    <t>Мельник Анастасия Артемовна</t>
  </si>
  <si>
    <t>Айтбаев Данил Львович</t>
  </si>
  <si>
    <t>Шарова Валентина Васильевна</t>
  </si>
  <si>
    <t>Волков Артём Олегович</t>
  </si>
  <si>
    <t>Кучеев Иван Николаевич</t>
  </si>
  <si>
    <t>Логинов Никита Евгеньевич</t>
  </si>
  <si>
    <t>Шалбузов Никита Андреевич</t>
  </si>
  <si>
    <t>Сапмаз Ринат Саффетович</t>
  </si>
  <si>
    <t>Кузнецов Евгений Русланович</t>
  </si>
  <si>
    <t>Кузина Алина Геннадиевна</t>
  </si>
  <si>
    <t>Давыдова Вероника Денисовна</t>
  </si>
  <si>
    <t>Кралько Иван Александрович</t>
  </si>
  <si>
    <t>Доровская Анна Алексеевна</t>
  </si>
  <si>
    <t>Цветкова Диана Евгеньевна</t>
  </si>
  <si>
    <t>Кабельская Ульяна Романовна</t>
  </si>
  <si>
    <t>Тугай Ксения Максимовна</t>
  </si>
  <si>
    <t>Сытенко Даниил Романович</t>
  </si>
  <si>
    <t>Сапрыкин Александр Алексеевич</t>
  </si>
  <si>
    <t>Кормишин Матвей Артёмович</t>
  </si>
  <si>
    <t>Сапмаз Ренат Саффетович</t>
  </si>
  <si>
    <t>Сандал Данил Дмитриевич</t>
  </si>
  <si>
    <t>Мечник Виктория Романовна</t>
  </si>
  <si>
    <t>Погребежинская Алина Антоновна</t>
  </si>
  <si>
    <t>Хачатрян Рузанна Рафиковна</t>
  </si>
  <si>
    <t>Воронко Владимир Антонович</t>
  </si>
  <si>
    <t>ГОСУДАРСТВЕННОЕ БЮДЖЕТНОЕ ОБЩЕОБРАЗОВАТЛЕЬНОЕ УЧРЕЖДЕНИЕ "ШКОЛА № 55 ИМЕНИ А.Г. КОРЖА ГОРОДСКОГО ОКРУГА ДОНЕЦК" ДОНЕЦКОЙ НАРОДНОЙ РЕСПУБЛИКИ</t>
  </si>
  <si>
    <t>Сиваченко Татьяна Семеновна</t>
  </si>
  <si>
    <t>Молчанов Семен Олегович</t>
  </si>
  <si>
    <t>Сер Демир</t>
  </si>
  <si>
    <t>Заплетникова Елена Викторовна</t>
  </si>
  <si>
    <t>Киселева Оксана Иосифовна</t>
  </si>
  <si>
    <t>Грудина Мария Андреевна</t>
  </si>
  <si>
    <t>Манжура Анастасия Сергеевна</t>
  </si>
  <si>
    <t>Коробейко Борис Владимирович</t>
  </si>
  <si>
    <t>Боравлев Тимур Денисович</t>
  </si>
  <si>
    <t>Мовчан Алексей Владимирович</t>
  </si>
  <si>
    <t>Алеева Алиса Евгеньевна</t>
  </si>
  <si>
    <t>Молчанов Матвей Олегович</t>
  </si>
  <si>
    <t>Дмитриенко Данил Евгеньевич</t>
  </si>
  <si>
    <t>Господинова Елена Валерьевна</t>
  </si>
  <si>
    <t>Черников Роман Романович</t>
  </si>
  <si>
    <t>Шелыгина Карина Алексеевна</t>
  </si>
  <si>
    <t>Конфета Елизавета Игоревна</t>
  </si>
  <si>
    <t>Овчинников Кириллл Андреевич</t>
  </si>
  <si>
    <t>Плугатаренко Антон Александрович</t>
  </si>
  <si>
    <t>Рогатюк Катерина Евгеньевна</t>
  </si>
  <si>
    <t>Хаба Владислав Дмитриевич</t>
  </si>
  <si>
    <t>Якимаха Алина Андреевна</t>
  </si>
  <si>
    <t>Журавлев Евгений Юрьевич</t>
  </si>
  <si>
    <t>Матюнина Александра Дмитриевна</t>
  </si>
  <si>
    <t xml:space="preserve">ГОСУДАРСТВЕННОЕ БЮДЖЕТНОЕ ОБЩЕОБРАЗОВАТЕЛЬНОЕ УЧРЕЖДЕНИЕ «ШКОЛА № 60 ГОРОДСКОГО ОКРУГА ДОНЕЦК»
ДОНЕЦКОЙ НАРОДНОЙ РЕСПУБЛИКИ
</t>
  </si>
  <si>
    <t>Каленская Наталья Васильевна</t>
  </si>
  <si>
    <t>Арестов Максим Юрьевич</t>
  </si>
  <si>
    <t>ГОСУДАРСТВЕННОЕ БЮДЖЕТНОЕ ОБЩЕОБРАЗОВАТЕЛЬНОЕ УЧРЕЖДЕНИЕ «ШКОЛА № 60 ГОРОДСКОГО ОКРУГА ДОНЕЦК»</t>
  </si>
  <si>
    <t>Погребной Святослав Константинович</t>
  </si>
  <si>
    <t>ГОСУДАРСТВЕННОЕ БЮДЖЕТНОЕ 
ОБЩЕОБРАЗОВАТЕЛЬНОЕ УЧРЕЖДЕНИЕ «ШКОЛА № 60 ГОРОДСКОГО ОКРУГА ДОНЕЦК»</t>
  </si>
  <si>
    <t>Галич Ольга Юрьевна</t>
  </si>
  <si>
    <t>ГОСУДАРСТВЕННОЕ БЮДЖЕТНОЕ ОБЩЕОБРАЗОВАТЕЛЬНОЕ УЧРЕЖДЕНИЕ "ШКОЛА №60 ГОРОДСКОГО ОКРУГА ДОНЕЦК" ДОНЕЦКОЙ НАРОДНОЙ РЕСПУБЛИКИ</t>
  </si>
  <si>
    <t>Поддубская Инна Валентиновна</t>
  </si>
  <si>
    <t>Чурилов Максим Андреевич</t>
  </si>
  <si>
    <t>Криволапова Александра  Олеговна</t>
  </si>
  <si>
    <t>Боли Денис Русланович</t>
  </si>
  <si>
    <t>Криволапова Александра Олеговна</t>
  </si>
  <si>
    <t>Огарков Денис Витальевич</t>
  </si>
  <si>
    <t>Рудькова Анастасия Максимовна</t>
  </si>
  <si>
    <t>Войтенко Татьяна Фёдоровна</t>
  </si>
  <si>
    <t>Колода ДмитрийАндреевич</t>
  </si>
  <si>
    <t>Акопов ИванВадимович</t>
  </si>
  <si>
    <t>ВойтенкоТатьяна Фёдоровна</t>
  </si>
  <si>
    <t>Лавриков Артём Вячеславович</t>
  </si>
  <si>
    <t>Коваль Ирорь Владимирович</t>
  </si>
  <si>
    <t>Мокрицкая Юлия Анатольевна</t>
  </si>
  <si>
    <t>Февронина Полина Алексеевна</t>
  </si>
  <si>
    <t>Комарова Алина Дмитриевна</t>
  </si>
  <si>
    <t>Грине Татьяна Николаевна</t>
  </si>
  <si>
    <t>Прасова Алиса Валерьевна</t>
  </si>
  <si>
    <t>Крючкова София Геннадиевна</t>
  </si>
  <si>
    <t>Божко Даниил Александрович</t>
  </si>
  <si>
    <t>Бондар Елена Игоревна</t>
  </si>
  <si>
    <t>Тарасова Марина Владимировна</t>
  </si>
  <si>
    <t>Коваль Екатерина Игоревна</t>
  </si>
  <si>
    <t>Голоженко Марина Леонидовна</t>
  </si>
  <si>
    <t>Мишин Михаил Игоревич</t>
  </si>
  <si>
    <t>Федчун Владислава Денисовна</t>
  </si>
  <si>
    <t>Гуменюк Марина Петровна</t>
  </si>
  <si>
    <t>Ларичев Александр Сергеевич</t>
  </si>
  <si>
    <t>Власова Полина Вадимовна</t>
  </si>
  <si>
    <t>Михайлов Ярослав Денисович</t>
  </si>
  <si>
    <t>Шорин Константин Юрьевич</t>
  </si>
  <si>
    <t xml:space="preserve">Белаш Алексей Валерьевич </t>
  </si>
  <si>
    <t xml:space="preserve">Харченко Инна Геннадьевна </t>
  </si>
  <si>
    <t xml:space="preserve">Цирюлик Анастасия Дмитриевна </t>
  </si>
  <si>
    <t>Харченко Инна Геннадьевна</t>
  </si>
  <si>
    <t>Хорс Валерий Владимирович</t>
  </si>
  <si>
    <t>Волянская Арина Павловна</t>
  </si>
  <si>
    <t>Харченко Иина Геннадьевна</t>
  </si>
  <si>
    <t>Шикин Даниил Юрьевич</t>
  </si>
  <si>
    <t xml:space="preserve">Хлопова Анастасия Евгеньевна </t>
  </si>
  <si>
    <t>Харченко Иина Генадьевна</t>
  </si>
  <si>
    <t>Козакова Вероника Дмитриевна</t>
  </si>
  <si>
    <t>Ткаченко Анна Романовна</t>
  </si>
  <si>
    <t>Басюк Александр Александрович</t>
  </si>
  <si>
    <t xml:space="preserve">Степанова </t>
  </si>
  <si>
    <t xml:space="preserve">Коноплева Вероника Сергеевна </t>
  </si>
  <si>
    <t xml:space="preserve">ГОСУДАРСТВЕННОЕ БЮДЖЕТНОЕ ОБЩЕОБРАЗОВАТЕЛЬНОЕ УЧРЕЖДЕНИЕ "ШКОЛА № 63 ГОРОДСКОГО ОКРУГА ДОНЕЦК" ДОНЕЦКАЯ НАРОДНАЯ РЕСПУБЛИКА </t>
  </si>
  <si>
    <t xml:space="preserve">Волянская Арина Павловна </t>
  </si>
  <si>
    <t>Рукман Вячеслав Степанович</t>
  </si>
  <si>
    <t xml:space="preserve">Князева Светлана Анатольевна </t>
  </si>
  <si>
    <t xml:space="preserve">Чичуй Владислав Юрьевич </t>
  </si>
  <si>
    <t xml:space="preserve">Ястребова Анна Романовна </t>
  </si>
  <si>
    <t xml:space="preserve">Березюк Елизавета Сергеевна </t>
  </si>
  <si>
    <t xml:space="preserve">Бригида Мария Руслановна </t>
  </si>
  <si>
    <t>Белаш Алексей Валерьевич</t>
  </si>
  <si>
    <t>Герасимова Жанна Ггригорьевна</t>
  </si>
  <si>
    <t>Цирюлик Анастасия Дмитриевна</t>
  </si>
  <si>
    <t>Григорьян Елизавета Егоровна</t>
  </si>
  <si>
    <t>Кулинич Ярослав Алексеевич</t>
  </si>
  <si>
    <t>Пичугина Ирина Сергеевна</t>
  </si>
  <si>
    <t>Кузенкова Карина Александровна</t>
  </si>
  <si>
    <t>Пашенцева Валентина Михайловна</t>
  </si>
  <si>
    <t>Поповкин Данил Антонович</t>
  </si>
  <si>
    <t>Журавлев Иван Владмирович</t>
  </si>
  <si>
    <t>Ткаченко София Борисовна</t>
  </si>
  <si>
    <t>Домашенко И.В.</t>
  </si>
  <si>
    <t>Чегоненко Даниэла Ввячеславовна</t>
  </si>
  <si>
    <t xml:space="preserve">Коноплева  Вероника Сергеевна </t>
  </si>
  <si>
    <t xml:space="preserve">Байдина Виктория Юрьевна </t>
  </si>
  <si>
    <t>Киевская Надежда Владимировна</t>
  </si>
  <si>
    <t>Муренко Павел Александрович</t>
  </si>
  <si>
    <t xml:space="preserve">Васильева Анна Ивановна </t>
  </si>
  <si>
    <t>Зубцова Виктория Владимировна</t>
  </si>
  <si>
    <t>Кашенец Екатерина Альбертовна</t>
  </si>
  <si>
    <t>Ковалёв Дмитрий Алексеевич</t>
  </si>
  <si>
    <t>Харченко Иинна Геннадьевна</t>
  </si>
  <si>
    <t>Дюрдь Виталий Анатольевич</t>
  </si>
  <si>
    <t xml:space="preserve">Ткаченко Анна Сергеевна </t>
  </si>
  <si>
    <t>ГСУДАРСТВЕННОЕ БЮДЖЕТНОЕ ОБЩЕОБРАЗОВАТЕЛЬНОЕ УЧРЕЖДЕНИЕ "ШКОЛА № 63 ГОРОДСКОГО ОКРУГА ДОНЕЦК"</t>
  </si>
  <si>
    <t>Евсюков Данил Юрьевич</t>
  </si>
  <si>
    <t xml:space="preserve">ГОСУДАРСТВЕННОЕ БЮДЖЕТНОЕ ОБЩЕОБРАЗОВАТЕЛЬНОЕ УЧРЕЖДЕНИЕ "ШКОЛА № 63 ГОРОДСКОГО ОКРУГА ДОНЕЦК" ДОНЕЦКОЙ НАРОДНОЙ РЕСПУБЛИКИ </t>
  </si>
  <si>
    <t>Батина Галина Евгеньевна</t>
  </si>
  <si>
    <t xml:space="preserve">Батина Галина Евгеньевна </t>
  </si>
  <si>
    <t xml:space="preserve">Батина Галина Еевгеньевна </t>
  </si>
  <si>
    <t>Соколовский Никита Ярославович</t>
  </si>
  <si>
    <t>Хомяков Александр Ярославович</t>
  </si>
  <si>
    <t>Корюк Константин Андреевич</t>
  </si>
  <si>
    <t>Орехов Ким Антонович</t>
  </si>
  <si>
    <t>Сниховская Виктория Андреевна</t>
  </si>
  <si>
    <t>Бенделиани Лика Леварсановна</t>
  </si>
  <si>
    <t>Лоржанович Илья  Алексеевич</t>
  </si>
  <si>
    <t>Джиджелава Лика Ираклиевна</t>
  </si>
  <si>
    <t>Иванов Святослав Алексеевич</t>
  </si>
  <si>
    <t>Тесленко Александра Антоновна</t>
  </si>
  <si>
    <t>Самойленко Ренат Евгеньевич</t>
  </si>
  <si>
    <t>Фишич Даниил Сергеевич</t>
  </si>
  <si>
    <t>Шевченко Елизавета Романовна</t>
  </si>
  <si>
    <t>Буцко Анастасия Дмитриевна</t>
  </si>
  <si>
    <t>Горват Дарья Викторовна</t>
  </si>
  <si>
    <t>Серегин  Глеб Сергеевич</t>
  </si>
  <si>
    <t>Мацнева Владислава Константиновна</t>
  </si>
  <si>
    <t>Лавров  Илья Юрьевич</t>
  </si>
  <si>
    <t>Ханина Варвара Игоревна</t>
  </si>
  <si>
    <t>Курасов Вадим Сергеевич</t>
  </si>
  <si>
    <t>Лилия Дарья Евгеньевна</t>
  </si>
  <si>
    <t>Поваляев Никита Александрович</t>
  </si>
  <si>
    <t>Рыбакова Милана Романовна</t>
  </si>
  <si>
    <t>Голуб Таисия Сергеевна</t>
  </si>
  <si>
    <t>Рябец Лариса Юрьевна</t>
  </si>
  <si>
    <t>mlt24710/mun800009/7/q429q</t>
  </si>
  <si>
    <t>Калугин Максим Игоревич</t>
  </si>
  <si>
    <t>Шаповалова Дарья Сергеевна</t>
  </si>
  <si>
    <t>Клыкова Софья Максимовна</t>
  </si>
  <si>
    <t>Дерюгина Диана Сергеевна</t>
  </si>
  <si>
    <t>Гарбуз Лилия Викторовна</t>
  </si>
  <si>
    <t>Вербенко  Мария Владимировна</t>
  </si>
  <si>
    <t>Савранчук Татьяна Сергеевна</t>
  </si>
  <si>
    <t>Глазунов Никита Сергеевич</t>
  </si>
  <si>
    <t>Соколовский Игорь Ярославович</t>
  </si>
  <si>
    <t>Литвинов Артём Романович</t>
  </si>
  <si>
    <t>Гузь Богдана Алексеевна</t>
  </si>
  <si>
    <t>Рыбакова  Милана Романовна</t>
  </si>
  <si>
    <t>Ольмезов Владислав Федорович</t>
  </si>
  <si>
    <t>Никулина Татьяна Алексеевна</t>
  </si>
  <si>
    <t>Коломойцева Татьяна Артемовна</t>
  </si>
  <si>
    <t>Никуклина Татьяна Алексеевна</t>
  </si>
  <si>
    <t>Костина Мария Игоревна</t>
  </si>
  <si>
    <t>Фрейтар Ксения Виталиевна</t>
  </si>
  <si>
    <t>mhi24810/mun800009/8/q6ggw</t>
  </si>
  <si>
    <t>Фрейтар Ксения Витальевна</t>
  </si>
  <si>
    <t>Харахорин Владимир Владимирович</t>
  </si>
  <si>
    <t>Янчий Милана Ивановна</t>
  </si>
  <si>
    <t>Качар Оксана Николаевна</t>
  </si>
  <si>
    <t>Сюняева Валерия Дмитриевна</t>
  </si>
  <si>
    <t>Власенко Елизавета Сергеевна</t>
  </si>
  <si>
    <t>Сотникова Татьяна Борисовна</t>
  </si>
  <si>
    <t>Федорчук Виолетта Александровна</t>
  </si>
  <si>
    <t>Кисляк Олег Артемович</t>
  </si>
  <si>
    <t>Шерман Максим Александрович</t>
  </si>
  <si>
    <t xml:space="preserve">Шубина Рената Олеговна </t>
  </si>
  <si>
    <t>ГОСУДАРСТВЕННОЕ БЮДЖЕТНОЕ ОБЩЕОБРАЗОВАТЕЛЬНОЕ УЧРЕЖДЕНИЕ "ШКОЛА № 67 Г.О. ДОНЕЦК"</t>
  </si>
  <si>
    <t>Влавацкая Ольга Георгиевна</t>
  </si>
  <si>
    <t>Черкун Варвара Витальевна</t>
  </si>
  <si>
    <t>Бойко Виктория Владимировна</t>
  </si>
  <si>
    <t>Редникин Александр Сергеевич</t>
  </si>
  <si>
    <t>Нестерова Ирина Игоревна</t>
  </si>
  <si>
    <t>Астафьева Оксана Юрьевна</t>
  </si>
  <si>
    <t>Анисимова Елена Сергеевна</t>
  </si>
  <si>
    <t>Бажанова Наталья Борисовна</t>
  </si>
  <si>
    <t>Шубина Рената Олеговна</t>
  </si>
  <si>
    <t>ГОСУДАРСТВЕННОЕ БЮДЖЕТНОЕ ОБЩЕОБРАЗОВАТЕЛЬНОЕ УЧРЕЖДЕНИЕ "Школа № 67 Г.О. ДОНЕЦК"</t>
  </si>
  <si>
    <t>Литвин Любовь Владимировна</t>
  </si>
  <si>
    <t>Зубков Сергей Андреевич</t>
  </si>
  <si>
    <t>Лобиков Богдан Романович</t>
  </si>
  <si>
    <t>Титоренко Кирилл Евгеньевич</t>
  </si>
  <si>
    <t>Уварова Ольга Павловна</t>
  </si>
  <si>
    <t>Макаренко Дарья Алексеевна</t>
  </si>
  <si>
    <t>Редникин Иван Александрович</t>
  </si>
  <si>
    <t>ГОСУДАРСТВЕННОЕ БЮДЖЕТНОЕ ОБЩЕОБРАЗОВАТЕЛЬНОЕ УЧРЕЖДЕНИЕ "СПЕЦИАЛИЗИРОВАННАЯ ШКОЛА С УГЛУБЛЕННЫМ ИЗУЧЕНИЕМ ИНОСТРАННЫХ ЯЗЫКОВ № 68 ГОРОДСКОГО ОКРУГА ДОНЕЦК"</t>
  </si>
  <si>
    <t>Бондаренко Арина Александровна</t>
  </si>
  <si>
    <t>Никитин Александр Артемович</t>
  </si>
  <si>
    <t>Шагаева Мария Дмитриевна</t>
  </si>
  <si>
    <t>Ковалев Даниил Евгеньевич</t>
  </si>
  <si>
    <t>Молоков Александр Викторович</t>
  </si>
  <si>
    <t>Брылев Святослав Валентинович</t>
  </si>
  <si>
    <t>Проскурякова Эмма Александровна</t>
  </si>
  <si>
    <t>Дигалов Святослав Максимович</t>
  </si>
  <si>
    <t>Медведева Виктория Сергеевна</t>
  </si>
  <si>
    <t>Нимак Елена Когстантиновна</t>
  </si>
  <si>
    <t>Толстых Давид Геннадиевич</t>
  </si>
  <si>
    <t>Снида Ирина Дмитриевна</t>
  </si>
  <si>
    <t>Гавронская Дарья Евгеньевна</t>
  </si>
  <si>
    <t>Гуськова Татьяна Борисовна</t>
  </si>
  <si>
    <t>Федорова Каролина Андреевна</t>
  </si>
  <si>
    <t>Дигалов  Святослав Максимович</t>
  </si>
  <si>
    <t>Баранов Михаил Тимурович</t>
  </si>
  <si>
    <t>Муцко Анна Григорьевна</t>
  </si>
  <si>
    <t>Илюшкина Юлия Александровна</t>
  </si>
  <si>
    <t>Бойко Вероника Дмитриевна</t>
  </si>
  <si>
    <t>Кузьмова Александра Александровна</t>
  </si>
  <si>
    <t>Сурник Валерия Артуровна</t>
  </si>
  <si>
    <t>Алейникова Алиса Игоревна</t>
  </si>
  <si>
    <t xml:space="preserve">Ведяшкин Олег Эдуардович  </t>
  </si>
  <si>
    <t>Ткаченко Владислав Вадимович</t>
  </si>
  <si>
    <t>Папуна Валерия Валериевна</t>
  </si>
  <si>
    <t>Ничипорчук Злата Дмитриевна</t>
  </si>
  <si>
    <t>Михайленко София Вячеславовна</t>
  </si>
  <si>
    <t>Неменущий Иоанн Семёнович</t>
  </si>
  <si>
    <t>Гришин Андрей Вячкславович</t>
  </si>
  <si>
    <t>Брылёв Вячеслав Валентинович</t>
  </si>
  <si>
    <t>Лесных Юрий Анатольевич</t>
  </si>
  <si>
    <t>Шаталов Иван Андреевич</t>
  </si>
  <si>
    <t>Папуна Валерия Валерьевна</t>
  </si>
  <si>
    <t>Атанов Марк Денисович</t>
  </si>
  <si>
    <t>Гришин Андре1 Вячеславович</t>
  </si>
  <si>
    <t xml:space="preserve">Кондрамашина Мария Андреевна  </t>
  </si>
  <si>
    <t>Бондарев Илья Сергеевич</t>
  </si>
  <si>
    <t>ГОСУДАРСТВЕННОЕ БЮДЖЕТНОЕ ОБЩЕОБРАЗОВАТЕЛЬНОЕ УЧРЕЖДЕНИЕ 
«ШКОЛА № 71 ИМЕНИ П.Ф. БАТУЛЫ ГОРОДСКОГО ОКРУГА ДОНЕЦК» 
ДОНЕЦКОЙ НАРОДНОЙ РЕСПУБЛИКИ</t>
  </si>
  <si>
    <t>Костенко Арина Витальевна</t>
  </si>
  <si>
    <t>Булавинцева Алина Владимировна</t>
  </si>
  <si>
    <t>Карпова Анастасия Сергеевна</t>
  </si>
  <si>
    <t>Волвенков Валерий Митрофанович</t>
  </si>
  <si>
    <t xml:space="preserve">Могилевская Екатерина Викторовна </t>
  </si>
  <si>
    <t>Говорушкина Дарья Сергеевна</t>
  </si>
  <si>
    <t>Анащенко Иван Евгеньевич</t>
  </si>
  <si>
    <t>Беспятая Эвелина Александровна</t>
  </si>
  <si>
    <t>Безворотная Злата Максимовна</t>
  </si>
  <si>
    <t>Предкова Наталья Алесеевна</t>
  </si>
  <si>
    <t>Булавинцева Алина Владировна</t>
  </si>
  <si>
    <t>Боярчук Елизавета Васильевна</t>
  </si>
  <si>
    <t>Белоножко Диана Юрьевна</t>
  </si>
  <si>
    <t xml:space="preserve">Павлочев Максим Павлович </t>
  </si>
  <si>
    <t>Дуб Владимир Владимирович</t>
  </si>
  <si>
    <t>mph24810/mun800009/8/q6vwq</t>
  </si>
  <si>
    <t>Колядова Евгения Александровнв</t>
  </si>
  <si>
    <t>Теняков Александр Евгеньевич</t>
  </si>
  <si>
    <t>Захаров Александр Васильевич</t>
  </si>
  <si>
    <t>Шерварлы Анна Федоровна</t>
  </si>
  <si>
    <t>Дараган Наталья Александровна</t>
  </si>
  <si>
    <t>Блинов Александр Константинович</t>
  </si>
  <si>
    <t>Смирнов Александр Денисович</t>
  </si>
  <si>
    <t>Новиков Руслан Александрович</t>
  </si>
  <si>
    <t>Баев Роман Алексеевич</t>
  </si>
  <si>
    <t>Лапшина Вероника Денисовна</t>
  </si>
  <si>
    <t>Семенченко Лев Дмитриевич</t>
  </si>
  <si>
    <t>Бесага Анастасия Сергеевна</t>
  </si>
  <si>
    <t>Бондаренко Алина Дмитриевна</t>
  </si>
  <si>
    <t>Михайлова Мария Сергеевна</t>
  </si>
  <si>
    <t xml:space="preserve">Черепнина Арина Владиславовна </t>
  </si>
  <si>
    <t>Панарин Артём Юрьевич</t>
  </si>
  <si>
    <t>Пикулина Ирина Евгеньевна</t>
  </si>
  <si>
    <t>Блинчикова Ксения Игоревна</t>
  </si>
  <si>
    <t xml:space="preserve">Дёгтева Александра Игоревна </t>
  </si>
  <si>
    <t>Победитель</t>
  </si>
  <si>
    <t>Призер</t>
  </si>
  <si>
    <t>Участник</t>
  </si>
  <si>
    <t>Сачко Майя Сергеевна</t>
  </si>
  <si>
    <t>Гришина Варвара Александровна</t>
  </si>
  <si>
    <t>Хода Людмила Николаевна</t>
  </si>
  <si>
    <t>Деребас Аревик Хачатуровна</t>
  </si>
  <si>
    <t>Харлампиева Дарья Сергеевна</t>
  </si>
  <si>
    <t>Петрова Ольга Геннадиевна</t>
  </si>
  <si>
    <t>Маслова Дарина Владимировна</t>
  </si>
  <si>
    <t>Винокуров Дмитрий Кириллович</t>
  </si>
  <si>
    <t>Ткаченко София Евгеньевна</t>
  </si>
  <si>
    <t>Осипов Иван  Евгеньевич</t>
  </si>
  <si>
    <t>Призёр</t>
  </si>
  <si>
    <t xml:space="preserve"> Маринцова Ольга Владимировна</t>
  </si>
  <si>
    <t>Кривопатко Владислав Антонович</t>
  </si>
  <si>
    <t>Мавроди Макар Алексеевич</t>
  </si>
  <si>
    <t>Баева Анастасия Сергеевна</t>
  </si>
  <si>
    <t xml:space="preserve">Бесага Анастасия Сергеевна </t>
  </si>
  <si>
    <t>Михальчук Диана Павловна</t>
  </si>
  <si>
    <t>Сафронова Вероника Романовна</t>
  </si>
  <si>
    <t xml:space="preserve">Пилюкова София Александровна </t>
  </si>
  <si>
    <t>Мазулевский Александр Станиславович</t>
  </si>
  <si>
    <t>Качина Виктория Владимировна</t>
  </si>
  <si>
    <t>Сафронов Владимир Романович</t>
  </si>
  <si>
    <t>Багдасарян Артем Константинович</t>
  </si>
  <si>
    <t xml:space="preserve">Новиков Руслан Александрович </t>
  </si>
  <si>
    <t>Лобач София Андреевна</t>
  </si>
  <si>
    <t>Дедицкая Карина Романовна</t>
  </si>
  <si>
    <t>Поповкина Ольга Викторовна</t>
  </si>
  <si>
    <t>Тешлек Дарья Николаевна</t>
  </si>
  <si>
    <t>Семанивский Илья Сергеевич</t>
  </si>
  <si>
    <t>Панарин Артем Юрьевич</t>
  </si>
  <si>
    <t>mph241010/mun800009/10/qz337</t>
  </si>
  <si>
    <t>Рощина Каролина Владимировна</t>
  </si>
  <si>
    <t>Мартынов Дмитрий Александрович</t>
  </si>
  <si>
    <t>Солопова Елена Юрьевна</t>
  </si>
  <si>
    <t>Синельников Станислав Константинович</t>
  </si>
  <si>
    <t>Сербез Серафим Юрьевич</t>
  </si>
  <si>
    <t>ГОСУДАРСТВЕННОЕ БЮДЖЕТНОЕ ОБЩЕОБРАЗОВАТЕЛЬНОЕ УЧРЕЖДЕНИЕ «ШКОЛА № 60 ГОРОДСКОГО ОКРУГА ДОНЕЦК»
ДОНЕЦКОЙ НАРОДНОЙ РЕСПУБЛИКИ</t>
  </si>
  <si>
    <t>Журавлёв Евгений Юрьевич</t>
  </si>
  <si>
    <t xml:space="preserve"> Чернышева Мария Константиновна</t>
  </si>
  <si>
    <t xml:space="preserve"> Пупышева Анна Викторовна</t>
  </si>
  <si>
    <t>Вишня Алина Дмитриевна</t>
  </si>
  <si>
    <t xml:space="preserve"> Шамирзаев Константин Александрович</t>
  </si>
  <si>
    <t>Рыженков Арсений Владимирович</t>
  </si>
  <si>
    <t>mph241010/mun800009/10/qwvwr</t>
  </si>
  <si>
    <t>Устян Вероника Артемовна</t>
  </si>
  <si>
    <t>Грицун Степан Сергеевич</t>
  </si>
  <si>
    <t>ГОСУДАРСТВЕННОЕ БЮДЖЕТНОЕ ОБЩЕОБРАЗОВАТЕЛЬНОЕ УЧРЕЖДЕНИЕ "ШКОЛА № 72 ГОРОДСКОГО ОКРУГА ДОНЕЦК" ДОНЕЦКОЙ НАРОДНОЙ РЕСПУБЛИКИ</t>
  </si>
  <si>
    <t>Дараган Нататья Александровна</t>
  </si>
  <si>
    <t>mdl24710/mun800009/7/qvr9q</t>
  </si>
  <si>
    <t>mdl24710/mun800009/7/q953q</t>
  </si>
  <si>
    <t>mdl24710/mun800009/7/qw247</t>
  </si>
  <si>
    <t>mdl24710/mun800009/7/q6zvq</t>
  </si>
  <si>
    <t>mdl24810/mun800009/8/qz68q</t>
  </si>
  <si>
    <t>mdl24810/mun800009/8/7298q</t>
  </si>
  <si>
    <t>mdl24910/mun800009/9/qvr9q</t>
  </si>
  <si>
    <t>mdl24910/mun800009/9/q953q</t>
  </si>
  <si>
    <t>mdl24910/mun800009/9/q6zvq</t>
  </si>
  <si>
    <t>mdl24910/mun800009/9/qw247</t>
  </si>
  <si>
    <t>mdl241010/mun800009/10/7298q</t>
  </si>
  <si>
    <t>mdl241010/mun800009/10/qz68q</t>
  </si>
  <si>
    <t>mdl241110/mun800009/11/qw247</t>
  </si>
  <si>
    <t>mdl241110/mun800009/11/q953q</t>
  </si>
  <si>
    <t>mdl241110/mun800009/11/q6zvq</t>
  </si>
  <si>
    <t>ПРОТОКОЛ МУНИЦИПАЛЬНОГО ЭТАПА ВСЕРОССИЙСКОЙ ОЛИМПИАДЫ ШКОЛЬНИКОВ ПО НЕМЕЦКОМУ ЯЗЫКУ</t>
  </si>
  <si>
    <t xml:space="preserve">69 б. </t>
  </si>
  <si>
    <t>95 б.</t>
  </si>
  <si>
    <t>min247101/mun800009/7/597q5</t>
  </si>
  <si>
    <t>min247101/mun800009/7/5qv93</t>
  </si>
  <si>
    <t>min247101/mun800009/7/54w93</t>
  </si>
  <si>
    <t>min247101/mun800009/7/5z485</t>
  </si>
  <si>
    <t>min247101/mun800009/7/3r725</t>
  </si>
  <si>
    <t>min247101/mun800009/7/3gww3</t>
  </si>
  <si>
    <t xml:space="preserve">500 б. </t>
  </si>
  <si>
    <t>min248101/mun800009/8/3rw25</t>
  </si>
  <si>
    <t>min248101/mun800009/8/54r95</t>
  </si>
  <si>
    <t>min248101/mun800009/8/5vr95</t>
  </si>
  <si>
    <t>min248101/mun800009/8/5zr85</t>
  </si>
  <si>
    <t>min248101/mun800009/8/56zv5</t>
  </si>
  <si>
    <t>min248101/mun800009/8/57r83</t>
  </si>
  <si>
    <t>min248101/mun800009/8/56wv3</t>
  </si>
  <si>
    <t>min248101/mun800009/8/5z685</t>
  </si>
  <si>
    <t>min248101/mun800009/8/5v295</t>
  </si>
  <si>
    <t>min248101/mun800009/8/5qw95</t>
  </si>
  <si>
    <t>min248101/mun800009/8/54993</t>
  </si>
  <si>
    <t>min248101/mun800009/8/3w6v5</t>
  </si>
  <si>
    <t>min248101/mun800009/8/3g9w3</t>
  </si>
  <si>
    <t>Аннулировано в связи с плагиатом</t>
  </si>
  <si>
    <t>min249101/mun800009/9/596q3</t>
  </si>
  <si>
    <t>min2411101/mun800009/11/596q3</t>
  </si>
  <si>
    <t>min2411101/mun800009/11/3rw25</t>
  </si>
  <si>
    <t>ПРОТОКОЛ МУНИЦИПАЛЬНОГО ЭТАПА ВСЕРОССИЙСКОЙ ОЛИМПИАДЫ ШКОЛЬНИКОВ ПО ИНФОРМАТИКЕ</t>
  </si>
  <si>
    <t>Баулин Максим Дмитриевич</t>
  </si>
  <si>
    <t>ГОСУДАРСТВЕННОЕ БЮДЖЕТНОЕ ОБЩЕОБРАЗОВАТЕЛЬНОЕ УЧРЕЖДЕНИЕ "ШКОЛА № 21 ГОРОДСКОГО  ОКРУГА ДОНЕЦК"</t>
  </si>
  <si>
    <t xml:space="preserve">Марчук Анастасия Сергеевна </t>
  </si>
  <si>
    <t xml:space="preserve">Алексанов Ярослав Александрович  </t>
  </si>
  <si>
    <t>Волохова Надежда Николаевна</t>
  </si>
  <si>
    <t xml:space="preserve">Ткаченко Арина Дмитриевна  </t>
  </si>
  <si>
    <t xml:space="preserve">Щеблыкина Мирослава Михайловна </t>
  </si>
  <si>
    <t xml:space="preserve">Самсонов Ярослав Артемович </t>
  </si>
  <si>
    <t xml:space="preserve">Колеущенко Валерия Геннадиевна  </t>
  </si>
  <si>
    <t xml:space="preserve">Аксаитова Марьям Шамильевна </t>
  </si>
  <si>
    <t>Маслянко Татьяна Викторовна</t>
  </si>
  <si>
    <t xml:space="preserve">Авдеенко Алина Викторовна </t>
  </si>
  <si>
    <t xml:space="preserve">Карапетян Юрий Овикович </t>
  </si>
  <si>
    <t>Баулина Мария Дмитриевна</t>
  </si>
  <si>
    <t>Калиниченко Кирилл Валерьевич</t>
  </si>
  <si>
    <t>Подопригора Виктория Алексндровна</t>
  </si>
  <si>
    <t>Яковлева Ирина Геннадьевна</t>
  </si>
  <si>
    <t>Нестеров Александр Романович</t>
  </si>
  <si>
    <t>Мазур Наталья Александровна</t>
  </si>
  <si>
    <t>Петренко Михаил Николаевич</t>
  </si>
  <si>
    <t>Завгородний Ярослав Васильевич</t>
  </si>
  <si>
    <t>Кныш Михаил Романович</t>
  </si>
  <si>
    <t>Бахтин Кирилл Арменович</t>
  </si>
  <si>
    <t>Ткач Богдан Максимович</t>
  </si>
  <si>
    <t xml:space="preserve">Калиновскаий Артем Игоревич </t>
  </si>
  <si>
    <t xml:space="preserve">Клецова Юлия Александровна </t>
  </si>
  <si>
    <t xml:space="preserve">Погосян Мариам Размиковна </t>
  </si>
  <si>
    <t xml:space="preserve">Лукьянцев Кирилл Артемович </t>
  </si>
  <si>
    <t xml:space="preserve">Бобров Анатолий Александрович </t>
  </si>
  <si>
    <t xml:space="preserve">Каронская Анна Сергеевна </t>
  </si>
  <si>
    <t xml:space="preserve">Потемкина Татьяна Вячеславовна </t>
  </si>
  <si>
    <t xml:space="preserve">Погосян Мариам Разминовна </t>
  </si>
  <si>
    <t xml:space="preserve">Абросимова Богдана Евгеньевна </t>
  </si>
  <si>
    <t xml:space="preserve">Фехер Ирина Васильевна </t>
  </si>
  <si>
    <t xml:space="preserve">Селютина Инна Владимировна </t>
  </si>
  <si>
    <t xml:space="preserve">Боброва Елена Николаевна </t>
  </si>
  <si>
    <t xml:space="preserve">Боброва Елена Николавна </t>
  </si>
  <si>
    <t xml:space="preserve">Турченко Елена Валентиновна </t>
  </si>
  <si>
    <t xml:space="preserve">Крамсков Иван Николаевич </t>
  </si>
  <si>
    <t>Волошина Диана Юрьевна</t>
  </si>
  <si>
    <t>Ульянова Татьяна Михайловна</t>
  </si>
  <si>
    <t>Харченко София Александровна</t>
  </si>
  <si>
    <t>Карабет Александра Федоровна</t>
  </si>
  <si>
    <t>Вострикова Екатерина Ивановна</t>
  </si>
  <si>
    <t>Богатырев Дамир Викторович</t>
  </si>
  <si>
    <t>Храпаков Ярослав Александрович</t>
  </si>
  <si>
    <t>Цыбенко Ульяна Александровна</t>
  </si>
  <si>
    <t>Пихальский Иван Витальевич</t>
  </si>
  <si>
    <t>Гарифуллина Виктория Владимировна</t>
  </si>
  <si>
    <t>Баканов Данил Александрович</t>
  </si>
  <si>
    <t>Кузнецов Богдан Русланович</t>
  </si>
  <si>
    <t>Божкова Ангелина Андреевна</t>
  </si>
  <si>
    <t xml:space="preserve">Давыдов Даниил Денисович </t>
  </si>
  <si>
    <t>Михайлова Ольга Владимировна</t>
  </si>
  <si>
    <t>Рыбаков Никита Сергеевич</t>
  </si>
  <si>
    <t>Курзина Александра Сергеевна</t>
  </si>
  <si>
    <t>Науменко Артем Александрович</t>
  </si>
  <si>
    <t>Рыбалка Валерия Андреевна</t>
  </si>
  <si>
    <t>Олифир Андре Павлович</t>
  </si>
  <si>
    <t>Тильный Илья Алексеевч</t>
  </si>
  <si>
    <t>Зааплетникова Елена Викторовна</t>
  </si>
  <si>
    <t>Гадаревская Лия Валериевна</t>
  </si>
  <si>
    <t>Зайцева Вииолетта Антоновна</t>
  </si>
  <si>
    <t>Нестеренко Виктория Алекснандровна</t>
  </si>
  <si>
    <t>Молчнов Матвей Олегович</t>
  </si>
  <si>
    <t>Русанова Галина Николаевна</t>
  </si>
  <si>
    <t>Потерчйло Анна Александровна</t>
  </si>
  <si>
    <t>Козлов Руслан Александрович</t>
  </si>
  <si>
    <t>Нестернко Виктория Александровна</t>
  </si>
  <si>
    <t>Кулиш Елена Руслановна</t>
  </si>
  <si>
    <t>Серафимова Полина Ивановна</t>
  </si>
  <si>
    <t>Журавлев Евгений  Юрьевич</t>
  </si>
  <si>
    <t>ГОСУДАРСТВЕННОЕ БЮДЖЕТНОЕ ОБЩЕОБРАЗОВАТЕЛЬНОЕ УЧРЕЖДЕНИЕ "ШКОЛА №60 ГОРОДСКОГО ОКРУГА ДОНЕЦК"</t>
  </si>
  <si>
    <t>Цыганок Татьяна Николаевна</t>
  </si>
  <si>
    <t>Куковинец Рената Вадимовна</t>
  </si>
  <si>
    <t>Елистратов Артемий Витальевич</t>
  </si>
  <si>
    <t>Блинов Игорь Константинович</t>
  </si>
  <si>
    <t>Акопов Иван Вадимович</t>
  </si>
  <si>
    <t>Хаба Владислав Дмитриеевич</t>
  </si>
  <si>
    <t>ГОСУДАРСТВЕННООЕ БЮДЖЕТНОЕ ОБЩЕОБРАЗОВАТЕЛЬНОЕ УЧРЕЖДЕНИЕ "ШКОЛА № 60 ГОРОДСКОГО ОКРУГА ДОНЕЦК" ДОНЕЦКОЙ НАРОДНОЙ РЕСПУБЛИКИ</t>
  </si>
  <si>
    <t>Аникеенко Наталия Владимировна</t>
  </si>
  <si>
    <t>Пашкова Анна Александровна</t>
  </si>
  <si>
    <t>Васильева Анастасия Максимовна</t>
  </si>
  <si>
    <t>ГОСУДАРСТВЕННОЕ БЮДЖЕТНОЕ ОБРАЗОВАТЕЛЬНОЕ УЧРЕЖДЕНИЕ "ШКОЛА №60 ГОРОДСКОГО ОКРУГА ДОНЕЦК" ДОНЕЦКОЙ НАРОДНОЙ РЕСПУБЛИКИ</t>
  </si>
  <si>
    <t>Козорез Ольга Федоровна</t>
  </si>
  <si>
    <t>Евтушенко Евгения Евгеньевна</t>
  </si>
  <si>
    <t>Уразбахтина Зарина</t>
  </si>
  <si>
    <t>Басенко Дмитрий Иванович</t>
  </si>
  <si>
    <t>Кливак Иван</t>
  </si>
  <si>
    <t>Евгений Журавлёв</t>
  </si>
  <si>
    <t>Тимченко Валерия</t>
  </si>
  <si>
    <t>Анохин Максим</t>
  </si>
  <si>
    <t>Огарков Денис</t>
  </si>
  <si>
    <t>Суховей Александр</t>
  </si>
  <si>
    <t>Овчинников Кирилл</t>
  </si>
  <si>
    <t>Наумова Кристина</t>
  </si>
  <si>
    <t>Рогатюк Карина</t>
  </si>
  <si>
    <t>Лисицкая Надежда</t>
  </si>
  <si>
    <t>Лихонина Камила</t>
  </si>
  <si>
    <t>Лавриков Артём</t>
  </si>
  <si>
    <t>Ярошенко Алексей Владимирович</t>
  </si>
  <si>
    <t>Вербенко Мария Владимировна</t>
  </si>
  <si>
    <t>Баринская Ольга Борисовна</t>
  </si>
  <si>
    <t>Савончук Мария Андреевна</t>
  </si>
  <si>
    <t>Джарты Антонина Станиславовна</t>
  </si>
  <si>
    <t>Хлипун Алина Александровна</t>
  </si>
  <si>
    <t>Зиновьев  Михаил Алексеевич</t>
  </si>
  <si>
    <t>Солодовникова Елена Владимировна</t>
  </si>
  <si>
    <t>Попович Татьяна Николаевна</t>
  </si>
  <si>
    <t>Андреева Евгения Анатольевна</t>
  </si>
  <si>
    <t>Ляшенко  Богдан Русланович</t>
  </si>
  <si>
    <t>Музыра Максим Александрович</t>
  </si>
  <si>
    <t>Голубничая Виктория Николаевна</t>
  </si>
  <si>
    <t>Подобед Александра Валерьевна</t>
  </si>
  <si>
    <t>Рыжов Кирилл Александрович</t>
  </si>
  <si>
    <t>Танкевич Эрнест Адольфович</t>
  </si>
  <si>
    <t>Плыс Валентина Александровна</t>
  </si>
  <si>
    <t>Леньо Анастасия Руслановна</t>
  </si>
  <si>
    <t>Чернецов Арсений Юрьевич</t>
  </si>
  <si>
    <t>Прокофьева Мелания Андреевна</t>
  </si>
  <si>
    <t>Артищев Глеб Иванович</t>
  </si>
  <si>
    <t>Сема Алина Олеговна</t>
  </si>
  <si>
    <t>Полтавченко Виолетта Максимовна</t>
  </si>
  <si>
    <t>Гахов Илья Юрьевич</t>
  </si>
  <si>
    <t>Кузичева Надежда Николаевна</t>
  </si>
  <si>
    <t>Савинов Богдан</t>
  </si>
  <si>
    <t>Коротыч Дарья Романовна</t>
  </si>
  <si>
    <t>ГОСУДАРСТВЕННОЕ БЮДЖЕТНОЕ ОБЩЕОБРАЗОВАТЕЛЬНОЕ УЧРЕЖДЕНИЕ "ШКОЛА 3 67 Г.О. ДОНЕЦК"</t>
  </si>
  <si>
    <t>Гринченко Полина Сергеевна</t>
  </si>
  <si>
    <t>Власенко Анастасия Сергеевна</t>
  </si>
  <si>
    <t>mecn241110/mun800009/11/qw8r7</t>
  </si>
  <si>
    <t>Семин Илья Максимович</t>
  </si>
  <si>
    <t>Клеймёнов Александр Александрович</t>
  </si>
  <si>
    <t>Володина Кира Сергеевна</t>
  </si>
  <si>
    <t>Матюк Константин Алексеевич</t>
  </si>
  <si>
    <t>Риктор Камилла Романовна</t>
  </si>
  <si>
    <t>Воропаев Иван Дмитриевич</t>
  </si>
  <si>
    <t>Изотов Никита Дмитриевич</t>
  </si>
  <si>
    <t>Соловьева Мария Александровна</t>
  </si>
  <si>
    <t xml:space="preserve">Ловчева Татьяна Александровна  </t>
  </si>
  <si>
    <t>Ткаченко Ирина Александровна</t>
  </si>
  <si>
    <t>Никитин Александр Артёмович</t>
  </si>
  <si>
    <t>Неменущий Иоанн Семенович</t>
  </si>
  <si>
    <t>Подгородецкая Елена Вячеславовна</t>
  </si>
  <si>
    <t xml:space="preserve">Ловчева Ирина Александровна  </t>
  </si>
  <si>
    <t>Симонова Елена викторовна</t>
  </si>
  <si>
    <t>Кубрак Артём Романович</t>
  </si>
  <si>
    <t>Симонова Елена Викторовна</t>
  </si>
  <si>
    <t>Митронов Роман Игоревич</t>
  </si>
  <si>
    <t xml:space="preserve">Папуна Валерия Валериевна  </t>
  </si>
  <si>
    <t>Подгоодецкая Елена Вячеславовна</t>
  </si>
  <si>
    <t>Костюк Анастасия Николаевна</t>
  </si>
  <si>
    <t>Голикова Милана Вадимовна</t>
  </si>
  <si>
    <t>Горпиненко Мария Руслановна</t>
  </si>
  <si>
    <t>Джумагельдиева Дженет Тимуровна</t>
  </si>
  <si>
    <t>Джумагельдиева Дженнет Тимуровна</t>
  </si>
  <si>
    <t>Нимак Елена Коестантиновна</t>
  </si>
  <si>
    <t xml:space="preserve">Охрименко Глеб Александрович </t>
  </si>
  <si>
    <t>Суворов Василий Александрович</t>
  </si>
  <si>
    <t>Яловега Ирина Игоревна</t>
  </si>
  <si>
    <t xml:space="preserve">Рыженков Арсений Владимирович </t>
  </si>
  <si>
    <t>Аветисян Богдан Айкович</t>
  </si>
  <si>
    <t>Сухин Александр Алексеевич</t>
  </si>
  <si>
    <t xml:space="preserve">Береговая Мария Яковлевна </t>
  </si>
  <si>
    <t>Шестак Елизавета Андреевна</t>
  </si>
  <si>
    <t>Низовец Ксения Игоревна</t>
  </si>
  <si>
    <t>Белецкая Елизавета Олеговна</t>
  </si>
  <si>
    <t>Булавинцева Юлия Владимировна</t>
  </si>
  <si>
    <t>Колядова Евгения Александровна</t>
  </si>
  <si>
    <t>Боярчук Елизавета Андреевна</t>
  </si>
  <si>
    <t>Бондаренко Людмила Викторовна</t>
  </si>
  <si>
    <t>Дегтярев Никита Дмитриевич</t>
  </si>
  <si>
    <t>Матюшин Кирилл Дмитриевич</t>
  </si>
  <si>
    <t>Вавенко Елена Николаевна</t>
  </si>
  <si>
    <t>Тихонова Мария Константиновна</t>
  </si>
  <si>
    <t>Антоньев Николай Борисович</t>
  </si>
  <si>
    <t>Черноморова Карина Павловна</t>
  </si>
  <si>
    <t>Пилипенко Екатерина Михайловна</t>
  </si>
  <si>
    <t>Романец Арина Антоновна</t>
  </si>
  <si>
    <t>Герасимова Жанна Григорьевна</t>
  </si>
  <si>
    <t xml:space="preserve">Петрова Анастасия Игоревна </t>
  </si>
  <si>
    <t xml:space="preserve">Григорьян Елизавета Егоровна </t>
  </si>
  <si>
    <t xml:space="preserve">Вакал Мария Андреевна </t>
  </si>
  <si>
    <t xml:space="preserve">Вахламова Елена Николаевна  </t>
  </si>
  <si>
    <t xml:space="preserve">Осадчая Светлана Федоровна </t>
  </si>
  <si>
    <t xml:space="preserve">Варич Станислав Юрьевич  </t>
  </si>
  <si>
    <t xml:space="preserve">Волянская Арина Павловна  </t>
  </si>
  <si>
    <t>Осадчая Светлана Федоровна</t>
  </si>
  <si>
    <t xml:space="preserve">Васильев Владимир Иванович </t>
  </si>
  <si>
    <t xml:space="preserve">Васильева Анна Ивановна  </t>
  </si>
  <si>
    <t xml:space="preserve">Кашенец Екатерина Альбертовна  </t>
  </si>
  <si>
    <t xml:space="preserve">Ястребова Анна Романовна  </t>
  </si>
  <si>
    <t xml:space="preserve">Ткаченко София Борисовна  </t>
  </si>
  <si>
    <t xml:space="preserve">Степанова Полина Андреевна  </t>
  </si>
  <si>
    <t xml:space="preserve">Коноплёва Вероника Сергеевна  </t>
  </si>
  <si>
    <t xml:space="preserve">Пархоменко Светлана Николаевна </t>
  </si>
  <si>
    <t xml:space="preserve">Чуканов Юрий Артемович  </t>
  </si>
  <si>
    <t xml:space="preserve">Ткаченко Анна Сергеевна  </t>
  </si>
  <si>
    <t xml:space="preserve">Летягин Макар Юрьевич </t>
  </si>
  <si>
    <t xml:space="preserve">Кашлакова Анастасия Юрьевна </t>
  </si>
  <si>
    <t xml:space="preserve">Вахламова Елена Николаевна </t>
  </si>
  <si>
    <t xml:space="preserve">Коноплева Вероника Сергеевна  </t>
  </si>
  <si>
    <t xml:space="preserve">Вакал Мария Андреевна  </t>
  </si>
  <si>
    <t xml:space="preserve">Тисленко  Римма Сергеевна </t>
  </si>
  <si>
    <t xml:space="preserve">Муренко Марина Артемовна  </t>
  </si>
  <si>
    <t xml:space="preserve">Пономаренко Мария Андреевна  </t>
  </si>
  <si>
    <t xml:space="preserve">Виноградов Дамир Денисович  </t>
  </si>
  <si>
    <t xml:space="preserve">Овсиенко Виктория Олеговна  </t>
  </si>
  <si>
    <t xml:space="preserve">Сафронов Евгений Владимирович </t>
  </si>
  <si>
    <t>ГОСУДАРСТВЕННОЕ БЮДЖЕТНОЕ ОБЩЕОБРАЗОВАТЕЛЬНОЕ УЧРЕЖДЕНИЕ "ШКОЛА № 62 ГОРОДСКОГО ОКРУГА ДОНЕЦК" ДОНЕЦКОЙ НАРОДНОЙ РЕСПУБЛИКИ</t>
  </si>
  <si>
    <t>Васильева Кира Алексеевна</t>
  </si>
  <si>
    <t>Горкуша Виктория Александровна</t>
  </si>
  <si>
    <t>Колесникова Ирина Валериевна</t>
  </si>
  <si>
    <t>Звездина Алина Артемовна</t>
  </si>
  <si>
    <t>Осокор Юлия Леонидовна</t>
  </si>
  <si>
    <t>Зоз  Илья Дмитриевич</t>
  </si>
  <si>
    <t>Мыдылян Алиса Сергеевна</t>
  </si>
  <si>
    <t>Мокрицкая Валерия Юрьевна</t>
  </si>
  <si>
    <t>Селищева Александра Андреевна</t>
  </si>
  <si>
    <t xml:space="preserve">Шикин Даниил Юрьевич  </t>
  </si>
  <si>
    <t>ГОСУДАРСТВЕННОЕ БЮДЖЕТНОЕ ОБЩЕОБРАЗОВАТЕЛЬНОЕ УЧРЕЖДЕНИЕ "ШКОЛА № 63 ГОРОДСКОГО  ОКРУГА ДОНЕЦК"</t>
  </si>
  <si>
    <t>Горпиненко Милана Руслановна</t>
  </si>
  <si>
    <t>Черенкова Ирина Анатольевна</t>
  </si>
  <si>
    <t>Кирпиченко Марк Артёмович</t>
  </si>
  <si>
    <t>Сакун Кирилл Артемович</t>
  </si>
  <si>
    <t>Бондарева Ольга Анатольевна</t>
  </si>
  <si>
    <t xml:space="preserve">Гринченко Майя Борисовна </t>
  </si>
  <si>
    <t>ГОСУДАРСТВЕННОЕ БЮДЖЕТНОЕ ОБЩЕОБРЗОВАТЕЛЬНОЕ УЧРЕЖДЕНИЕ "ШКОЛА № 46 ГОРОДСКОГО ОКРУГА ДОНЕЦК" ДОНЕЦКОЙ НАРОДНОЙ РЕСПУБЛИКИ</t>
  </si>
  <si>
    <t>Горчаков Наталья Анатольевна</t>
  </si>
  <si>
    <t>ГОСУДАРСТВЕННОЕ БЮДЖЕТНОЕ ОБЩЕОБРАЗОВАТЕЛЬНОЕ УЧРЕЖДЕНИЕ "ШКОЛА № 52 ГОРОДСКОГО ОКРУГА ДОНЕЦК" ДОНЕЦКОЙ НАРОДНОЙ РЕСПУБЛИКИ</t>
  </si>
  <si>
    <t>Пименова Анастасия Геннадиевна</t>
  </si>
  <si>
    <t>Арина Волянская Павловна</t>
  </si>
  <si>
    <t>ГОСДАРСТВЕННОЕ БЮДЖЕТНОЕ ОБЩЕОБРАЗОВАТЕЛЬНОЕ УЧРЕЖДЕНИЕ " ШКОЛА № 55 ИМЕНИ А.Г. КОРЖА ГОРОДСКОГО ОКРУГА ДОНЕЦК" ДОНЕЦКОЙ НАРОДНОЦ РЕСПУБЛИКИ</t>
  </si>
  <si>
    <t>Семенова Оксана Ивановна</t>
  </si>
  <si>
    <t>№</t>
  </si>
  <si>
    <t>Степанова Полина Андреевна</t>
  </si>
  <si>
    <t>43 б.</t>
  </si>
  <si>
    <t>45 б.</t>
  </si>
  <si>
    <t>ГОСУДАРСТВЕННОЕ БЮДЖЕТНОЕ ОБЩЕОБРАЗОВАТЕЛЬНОЕ УЧРЕЖДЕНИЕ 
«ШКОЛА № 71 ИМЕНИ П.Ф. БАТУЛЫ ГОРОДСКОГО ОКРУГА ДОНЕЦК» ДОНЕЦКОЙ НАРОДНОЙ РЕСПУБЛИКИ</t>
  </si>
  <si>
    <t>ГОСУДАРСТВЕННОЕ БЮДЖЕТНОЕ ОБЩЕОБРАЗОВАТЕЛЬНОЕ УЧРЕЖДЕНИЕ "ШКОЛА № 71 ИМЕНИ П.Ф. БАТУЛЫ ГОРОДСКОГО ОКРУГА ДОНЕЦК" ДОНЕЦКОЙ НАРОДНОЙ РЕСПУБЛИКИ</t>
  </si>
  <si>
    <t>ГОСУДАРСТВЕННОЕ БЮДЖЕТНОЕ ОБЩЕОБРАЗОВАТЕЛЬНОЕ УЧРЕЖДЕНИЕ "ШКОЛА № 62 ГОРОДСКОГО ОКРУГА ДОНЕЦК"</t>
  </si>
  <si>
    <t xml:space="preserve">Кучеренко Максим Михайлович </t>
  </si>
  <si>
    <t>Пархоменко Светлана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</si>
</sst>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indexed="8"/>
      <name val="Calibri"/>
      <family val="2"/>
    </font>
    <font>
      <sz val="11"/>
      <color rgb="FF42424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8" fillId="0" borderId="0"/>
  </cellStyleXfs>
  <cellXfs count="416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9" fontId="9" fillId="3" borderId="1" xfId="1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9" fontId="9" fillId="4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 wrapTex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9" fillId="7" borderId="3" xfId="0" applyFont="1" applyFill="1" applyBorder="1" applyAlignment="1">
      <alignment horizontal="center" wrapText="1"/>
    </xf>
    <xf numFmtId="0" fontId="9" fillId="7" borderId="1" xfId="0" applyFont="1" applyFill="1" applyBorder="1" applyAlignment="1"/>
    <xf numFmtId="0" fontId="9" fillId="7" borderId="1" xfId="0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/>
    </xf>
    <xf numFmtId="10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left" wrapText="1"/>
    </xf>
    <xf numFmtId="0" fontId="9" fillId="4" borderId="1" xfId="0" applyFont="1" applyFill="1" applyBorder="1" applyAlignment="1"/>
    <xf numFmtId="0" fontId="9" fillId="4" borderId="1" xfId="0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10" fontId="9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 applyAlignment="1"/>
    <xf numFmtId="0" fontId="9" fillId="0" borderId="1" xfId="0" applyFont="1" applyBorder="1" applyAlignment="1">
      <alignment horizontal="left" wrapText="1"/>
    </xf>
    <xf numFmtId="164" fontId="9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/>
    <xf numFmtId="0" fontId="9" fillId="5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164" fontId="9" fillId="9" borderId="1" xfId="0" applyNumberFormat="1" applyFont="1" applyFill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4" borderId="0" xfId="0" applyFill="1"/>
    <xf numFmtId="0" fontId="0" fillId="6" borderId="0" xfId="0" applyFill="1"/>
    <xf numFmtId="0" fontId="5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9" fontId="9" fillId="3" borderId="1" xfId="1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 wrapText="1"/>
    </xf>
    <xf numFmtId="9" fontId="9" fillId="7" borderId="1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center" wrapText="1"/>
    </xf>
    <xf numFmtId="0" fontId="10" fillId="0" borderId="0" xfId="0" applyFont="1" applyAlignment="1"/>
    <xf numFmtId="0" fontId="11" fillId="0" borderId="1" xfId="0" applyFont="1" applyBorder="1" applyAlignment="1">
      <alignment horizontal="left" wrapTex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10" fontId="9" fillId="3" borderId="1" xfId="0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wrapText="1"/>
    </xf>
    <xf numFmtId="0" fontId="9" fillId="7" borderId="1" xfId="0" applyFont="1" applyFill="1" applyBorder="1" applyAlignment="1"/>
    <xf numFmtId="0" fontId="9" fillId="7" borderId="1" xfId="0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/>
    </xf>
    <xf numFmtId="10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left" wrapText="1"/>
    </xf>
    <xf numFmtId="0" fontId="9" fillId="4" borderId="1" xfId="0" applyFont="1" applyFill="1" applyBorder="1" applyAlignment="1"/>
    <xf numFmtId="0" fontId="9" fillId="4" borderId="1" xfId="0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10" fontId="9" fillId="4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/>
    <xf numFmtId="0" fontId="9" fillId="8" borderId="1" xfId="0" applyFont="1" applyFill="1" applyBorder="1" applyAlignment="1">
      <alignment horizontal="center"/>
    </xf>
    <xf numFmtId="9" fontId="9" fillId="8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left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 applyAlignment="1"/>
    <xf numFmtId="0" fontId="9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horizontal="left" wrapText="1"/>
    </xf>
    <xf numFmtId="0" fontId="9" fillId="3" borderId="1" xfId="0" applyFont="1" applyFill="1" applyBorder="1"/>
    <xf numFmtId="9" fontId="9" fillId="6" borderId="1" xfId="0" applyNumberFormat="1" applyFont="1" applyFill="1" applyBorder="1" applyAlignment="1">
      <alignment horizontal="center"/>
    </xf>
    <xf numFmtId="9" fontId="9" fillId="3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9" fontId="9" fillId="8" borderId="1" xfId="0" applyNumberFormat="1" applyFont="1" applyFill="1" applyBorder="1" applyAlignment="1">
      <alignment horizontal="center" wrapText="1"/>
    </xf>
    <xf numFmtId="9" fontId="9" fillId="6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9" fontId="9" fillId="5" borderId="1" xfId="0" applyNumberFormat="1" applyFont="1" applyFill="1" applyBorder="1" applyAlignment="1">
      <alignment horizontal="center" wrapText="1"/>
    </xf>
    <xf numFmtId="0" fontId="10" fillId="7" borderId="0" xfId="0" applyFont="1" applyFill="1" applyAlignment="1"/>
    <xf numFmtId="0" fontId="9" fillId="7" borderId="0" xfId="0" applyFont="1" applyFill="1" applyAlignment="1"/>
    <xf numFmtId="0" fontId="10" fillId="4" borderId="0" xfId="0" applyFont="1" applyFill="1" applyAlignment="1"/>
    <xf numFmtId="0" fontId="9" fillId="5" borderId="0" xfId="0" applyFont="1" applyFill="1" applyAlignment="1"/>
    <xf numFmtId="0" fontId="10" fillId="6" borderId="1" xfId="0" applyFont="1" applyFill="1" applyBorder="1" applyAlignment="1"/>
    <xf numFmtId="0" fontId="10" fillId="6" borderId="0" xfId="0" applyFont="1" applyFill="1" applyAlignment="1"/>
    <xf numFmtId="0" fontId="10" fillId="3" borderId="0" xfId="0" applyFont="1" applyFill="1" applyAlignment="1"/>
    <xf numFmtId="0" fontId="10" fillId="3" borderId="1" xfId="0" applyFont="1" applyFill="1" applyBorder="1" applyAlignment="1"/>
    <xf numFmtId="0" fontId="10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wrapText="1"/>
    </xf>
    <xf numFmtId="9" fontId="14" fillId="3" borderId="1" xfId="0" applyNumberFormat="1" applyFont="1" applyFill="1" applyBorder="1" applyAlignment="1">
      <alignment horizontal="center" wrapText="1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9" fillId="6" borderId="1" xfId="0" applyFont="1" applyFill="1" applyBorder="1" applyAlignment="1"/>
    <xf numFmtId="0" fontId="9" fillId="6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14" fillId="3" borderId="1" xfId="0" applyFont="1" applyFill="1" applyBorder="1" applyAlignment="1"/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center"/>
    </xf>
    <xf numFmtId="9" fontId="14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0" fontId="9" fillId="7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10" fontId="9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10" fontId="9" fillId="6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/>
    <xf numFmtId="0" fontId="9" fillId="5" borderId="1" xfId="0" applyFont="1" applyFill="1" applyBorder="1" applyAlignment="1">
      <alignment horizontal="justify" wrapText="1"/>
    </xf>
    <xf numFmtId="0" fontId="14" fillId="5" borderId="1" xfId="0" applyFont="1" applyFill="1" applyBorder="1" applyAlignment="1">
      <alignment horizontal="left" wrapText="1"/>
    </xf>
    <xf numFmtId="0" fontId="9" fillId="13" borderId="1" xfId="0" applyFont="1" applyFill="1" applyBorder="1" applyAlignment="1"/>
    <xf numFmtId="0" fontId="9" fillId="13" borderId="1" xfId="0" applyFont="1" applyFill="1" applyBorder="1" applyAlignment="1">
      <alignment wrapText="1"/>
    </xf>
    <xf numFmtId="10" fontId="9" fillId="5" borderId="1" xfId="0" applyNumberFormat="1" applyFont="1" applyFill="1" applyBorder="1" applyAlignment="1">
      <alignment horizontal="center"/>
    </xf>
    <xf numFmtId="9" fontId="9" fillId="13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13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13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wrapText="1"/>
    </xf>
    <xf numFmtId="0" fontId="14" fillId="7" borderId="5" xfId="0" applyFont="1" applyFill="1" applyBorder="1" applyAlignment="1">
      <alignment horizontal="left" wrapText="1"/>
    </xf>
    <xf numFmtId="0" fontId="9" fillId="3" borderId="0" xfId="0" applyFont="1" applyFill="1" applyAlignment="1"/>
    <xf numFmtId="0" fontId="9" fillId="4" borderId="0" xfId="0" applyFont="1" applyFill="1" applyAlignment="1"/>
    <xf numFmtId="0" fontId="14" fillId="5" borderId="1" xfId="0" applyFont="1" applyFill="1" applyBorder="1" applyAlignment="1"/>
    <xf numFmtId="0" fontId="9" fillId="6" borderId="0" xfId="0" applyFont="1" applyFill="1" applyAlignment="1"/>
    <xf numFmtId="0" fontId="14" fillId="7" borderId="0" xfId="0" applyFont="1" applyFill="1" applyAlignment="1"/>
    <xf numFmtId="9" fontId="9" fillId="3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9" fillId="8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wrapText="1"/>
    </xf>
    <xf numFmtId="9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 applyAlignment="1">
      <alignment horizontal="left" wrapText="1"/>
    </xf>
    <xf numFmtId="9" fontId="14" fillId="7" borderId="1" xfId="0" applyNumberFormat="1" applyFont="1" applyFill="1" applyBorder="1" applyAlignment="1">
      <alignment horizontal="center" wrapText="1"/>
    </xf>
    <xf numFmtId="0" fontId="9" fillId="12" borderId="1" xfId="0" applyFont="1" applyFill="1" applyBorder="1" applyAlignment="1">
      <alignment wrapText="1"/>
    </xf>
    <xf numFmtId="0" fontId="9" fillId="12" borderId="1" xfId="0" applyFont="1" applyFill="1" applyBorder="1" applyAlignment="1">
      <alignment horizontal="left" wrapText="1"/>
    </xf>
    <xf numFmtId="9" fontId="14" fillId="4" borderId="1" xfId="0" applyNumberFormat="1" applyFont="1" applyFill="1" applyBorder="1" applyAlignment="1">
      <alignment horizontal="center" wrapText="1"/>
    </xf>
    <xf numFmtId="9" fontId="9" fillId="13" borderId="1" xfId="0" applyNumberFormat="1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left" wrapText="1"/>
    </xf>
    <xf numFmtId="0" fontId="9" fillId="14" borderId="1" xfId="0" applyFont="1" applyFill="1" applyBorder="1" applyAlignment="1">
      <alignment wrapText="1"/>
    </xf>
    <xf numFmtId="9" fontId="9" fillId="14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0" fontId="8" fillId="6" borderId="1" xfId="0" applyFont="1" applyFill="1" applyBorder="1" applyAlignment="1">
      <alignment horizontal="left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 wrapTex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9" fillId="7" borderId="1" xfId="0" applyFont="1" applyFill="1" applyBorder="1" applyAlignment="1"/>
    <xf numFmtId="0" fontId="9" fillId="7" borderId="1" xfId="0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/>
    </xf>
    <xf numFmtId="10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left" wrapText="1"/>
    </xf>
    <xf numFmtId="0" fontId="9" fillId="4" borderId="1" xfId="0" applyFont="1" applyFill="1" applyBorder="1" applyAlignment="1"/>
    <xf numFmtId="0" fontId="9" fillId="4" borderId="1" xfId="0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10" fontId="9" fillId="4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9" fontId="9" fillId="7" borderId="1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10" fontId="9" fillId="3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/>
    <xf numFmtId="0" fontId="9" fillId="8" borderId="1" xfId="0" applyFont="1" applyFill="1" applyBorder="1" applyAlignment="1">
      <alignment horizontal="center"/>
    </xf>
    <xf numFmtId="9" fontId="9" fillId="8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left" wrapText="1"/>
    </xf>
    <xf numFmtId="0" fontId="14" fillId="8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wrapText="1"/>
    </xf>
    <xf numFmtId="0" fontId="9" fillId="10" borderId="1" xfId="0" applyFont="1" applyFill="1" applyBorder="1" applyAlignment="1">
      <alignment horizontal="center" wrapText="1"/>
    </xf>
    <xf numFmtId="0" fontId="9" fillId="10" borderId="1" xfId="0" applyFont="1" applyFill="1" applyBorder="1" applyAlignment="1"/>
    <xf numFmtId="9" fontId="9" fillId="10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9" fillId="7" borderId="1" xfId="0" applyFont="1" applyFill="1" applyBorder="1"/>
    <xf numFmtId="0" fontId="9" fillId="4" borderId="1" xfId="0" applyFont="1" applyFill="1" applyBorder="1"/>
    <xf numFmtId="0" fontId="9" fillId="6" borderId="1" xfId="0" applyFont="1" applyFill="1" applyBorder="1"/>
    <xf numFmtId="0" fontId="9" fillId="8" borderId="1" xfId="0" applyFont="1" applyFill="1" applyBorder="1"/>
    <xf numFmtId="9" fontId="9" fillId="6" borderId="1" xfId="0" applyNumberFormat="1" applyFont="1" applyFill="1" applyBorder="1" applyAlignment="1">
      <alignment horizontal="center"/>
    </xf>
    <xf numFmtId="9" fontId="9" fillId="3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9" fontId="9" fillId="8" borderId="1" xfId="0" applyNumberFormat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wrapText="1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14" fillId="8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14" fillId="5" borderId="1" xfId="0" applyFont="1" applyFill="1" applyBorder="1" applyAlignment="1"/>
    <xf numFmtId="0" fontId="9" fillId="8" borderId="1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14" fillId="7" borderId="1" xfId="0" applyFont="1" applyFill="1" applyBorder="1" applyAlignment="1"/>
    <xf numFmtId="0" fontId="14" fillId="7" borderId="1" xfId="0" applyFont="1" applyFill="1" applyBorder="1" applyAlignment="1">
      <alignment horizontal="center"/>
    </xf>
    <xf numFmtId="9" fontId="14" fillId="7" borderId="1" xfId="0" applyNumberFormat="1" applyFont="1" applyFill="1" applyBorder="1" applyAlignment="1">
      <alignment horizontal="center"/>
    </xf>
    <xf numFmtId="0" fontId="14" fillId="7" borderId="0" xfId="0" applyFont="1" applyFill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9" fontId="14" fillId="5" borderId="1" xfId="0" applyNumberFormat="1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/>
    </xf>
    <xf numFmtId="9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left"/>
    </xf>
    <xf numFmtId="0" fontId="14" fillId="8" borderId="1" xfId="0" applyFont="1" applyFill="1" applyBorder="1"/>
    <xf numFmtId="0" fontId="14" fillId="7" borderId="1" xfId="0" applyFont="1" applyFill="1" applyBorder="1"/>
    <xf numFmtId="0" fontId="10" fillId="4" borderId="1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 wrapText="1"/>
    </xf>
    <xf numFmtId="9" fontId="8" fillId="4" borderId="1" xfId="0" applyNumberFormat="1" applyFont="1" applyFill="1" applyBorder="1" applyAlignment="1">
      <alignment horizontal="center" wrapText="1"/>
    </xf>
    <xf numFmtId="0" fontId="9" fillId="8" borderId="3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left" wrapText="1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10" fillId="3" borderId="1" xfId="2" applyFont="1" applyFill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9" fillId="4" borderId="6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1" fillId="7" borderId="6" xfId="0" applyFont="1" applyFill="1" applyBorder="1" applyAlignment="1">
      <alignment horizontal="left" wrapText="1"/>
    </xf>
    <xf numFmtId="0" fontId="10" fillId="5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14" fillId="7" borderId="1" xfId="0" applyFont="1" applyFill="1" applyBorder="1" applyAlignment="1">
      <alignment horizontal="left"/>
    </xf>
    <xf numFmtId="0" fontId="10" fillId="7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0" fillId="8" borderId="0" xfId="0" applyFont="1" applyFill="1" applyAlignment="1">
      <alignment horizontal="left"/>
    </xf>
    <xf numFmtId="0" fontId="10" fillId="8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9" fillId="7" borderId="1" xfId="0" applyFont="1" applyFill="1" applyBorder="1" applyAlignment="1">
      <alignment horizontal="left" vertical="center" wrapText="1"/>
    </xf>
    <xf numFmtId="10" fontId="9" fillId="3" borderId="1" xfId="0" applyNumberFormat="1" applyFont="1" applyFill="1" applyBorder="1" applyAlignment="1">
      <alignment horizontal="center" wrapText="1"/>
    </xf>
    <xf numFmtId="10" fontId="9" fillId="7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10" borderId="1" xfId="0" applyFont="1" applyFill="1" applyBorder="1" applyAlignment="1">
      <alignment horizontal="left" wrapText="1"/>
    </xf>
    <xf numFmtId="0" fontId="14" fillId="10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left"/>
    </xf>
    <xf numFmtId="10" fontId="9" fillId="10" borderId="1" xfId="0" applyNumberFormat="1" applyFont="1" applyFill="1" applyBorder="1" applyAlignment="1">
      <alignment horizontal="center"/>
    </xf>
    <xf numFmtId="0" fontId="10" fillId="10" borderId="0" xfId="0" applyFont="1" applyFill="1" applyAlignment="1">
      <alignment horizontal="left"/>
    </xf>
    <xf numFmtId="0" fontId="9" fillId="10" borderId="1" xfId="0" applyFont="1" applyFill="1" applyBorder="1" applyAlignment="1">
      <alignment horizontal="left" wrapText="1"/>
    </xf>
    <xf numFmtId="0" fontId="19" fillId="7" borderId="0" xfId="0" applyFont="1" applyFill="1" applyAlignment="1">
      <alignment horizontal="left"/>
    </xf>
    <xf numFmtId="0" fontId="19" fillId="6" borderId="0" xfId="0" applyFont="1" applyFill="1" applyAlignment="1">
      <alignment horizontal="left"/>
    </xf>
    <xf numFmtId="9" fontId="9" fillId="10" borderId="1" xfId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0" fillId="0" borderId="1" xfId="0" applyBorder="1"/>
    <xf numFmtId="0" fontId="9" fillId="3" borderId="5" xfId="0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wrapText="1"/>
    </xf>
    <xf numFmtId="0" fontId="9" fillId="10" borderId="5" xfId="0" applyFont="1" applyFill="1" applyBorder="1" applyAlignment="1">
      <alignment horizontal="center" wrapText="1"/>
    </xf>
    <xf numFmtId="0" fontId="9" fillId="10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9" fillId="5" borderId="5" xfId="0" applyFont="1" applyFill="1" applyBorder="1" applyAlignment="1">
      <alignment horizontal="center" wrapText="1"/>
    </xf>
    <xf numFmtId="1" fontId="9" fillId="3" borderId="1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wrapText="1"/>
    </xf>
    <xf numFmtId="1" fontId="9" fillId="4" borderId="1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164" fontId="9" fillId="6" borderId="1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left" wrapText="1"/>
    </xf>
    <xf numFmtId="0" fontId="9" fillId="5" borderId="8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wrapText="1"/>
    </xf>
    <xf numFmtId="0" fontId="15" fillId="7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0" fontId="14" fillId="8" borderId="1" xfId="0" applyFont="1" applyFill="1" applyBorder="1" applyAlignment="1"/>
    <xf numFmtId="0" fontId="14" fillId="10" borderId="5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12" fillId="6" borderId="1" xfId="0" applyFont="1" applyFill="1" applyBorder="1" applyAlignment="1"/>
    <xf numFmtId="0" fontId="12" fillId="8" borderId="1" xfId="0" applyFont="1" applyFill="1" applyBorder="1" applyAlignment="1"/>
    <xf numFmtId="0" fontId="12" fillId="6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2" fillId="5" borderId="1" xfId="0" applyFont="1" applyFill="1" applyBorder="1" applyAlignment="1"/>
    <xf numFmtId="0" fontId="12" fillId="3" borderId="1" xfId="0" applyFont="1" applyFill="1" applyBorder="1"/>
    <xf numFmtId="0" fontId="12" fillId="7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12" fillId="5" borderId="1" xfId="0" applyFont="1" applyFill="1" applyBorder="1"/>
    <xf numFmtId="0" fontId="12" fillId="6" borderId="1" xfId="0" applyFont="1" applyFill="1" applyBorder="1"/>
    <xf numFmtId="0" fontId="12" fillId="4" borderId="1" xfId="0" applyFont="1" applyFill="1" applyBorder="1"/>
    <xf numFmtId="0" fontId="12" fillId="7" borderId="1" xfId="0" applyFont="1" applyFill="1" applyBorder="1"/>
    <xf numFmtId="0" fontId="12" fillId="3" borderId="1" xfId="0" applyFont="1" applyFill="1" applyBorder="1" applyAlignment="1"/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/>
    <xf numFmtId="0" fontId="12" fillId="7" borderId="1" xfId="0" applyFont="1" applyFill="1" applyBorder="1" applyAlignment="1"/>
    <xf numFmtId="0" fontId="12" fillId="7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8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left" wrapText="1"/>
    </xf>
    <xf numFmtId="0" fontId="12" fillId="13" borderId="1" xfId="0" applyFont="1" applyFill="1" applyBorder="1" applyAlignment="1"/>
    <xf numFmtId="0" fontId="12" fillId="3" borderId="1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0" fillId="8" borderId="0" xfId="0" applyFill="1" applyAlignment="1">
      <alignment horizontal="left"/>
    </xf>
    <xf numFmtId="0" fontId="6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zoomScale="70" zoomScaleNormal="70" workbookViewId="0">
      <selection activeCell="N6" sqref="N6"/>
    </sheetView>
  </sheetViews>
  <sheetFormatPr defaultRowHeight="15" x14ac:dyDescent="0.25"/>
  <cols>
    <col min="1" max="1" width="8.85546875" style="341"/>
    <col min="2" max="2" width="11.5703125" style="3" customWidth="1"/>
    <col min="3" max="3" width="34.7109375" style="1" bestFit="1" customWidth="1"/>
    <col min="4" max="4" width="54.28515625" style="1" customWidth="1"/>
    <col min="5" max="5" width="9.5703125" style="3" customWidth="1"/>
    <col min="6" max="6" width="30.28515625" style="1" customWidth="1"/>
    <col min="7" max="7" width="12.7109375" style="1" customWidth="1"/>
    <col min="8" max="8" width="12.7109375" customWidth="1"/>
    <col min="9" max="9" width="13.28515625" style="9" customWidth="1"/>
    <col min="10" max="10" width="20" customWidth="1"/>
    <col min="11" max="11" width="33.5703125" customWidth="1"/>
    <col min="12" max="12" width="14.85546875" customWidth="1"/>
  </cols>
  <sheetData>
    <row r="1" spans="1:12" ht="18.75" x14ac:dyDescent="0.25">
      <c r="B1" s="409" t="s">
        <v>386</v>
      </c>
      <c r="C1" s="409"/>
      <c r="D1" s="409"/>
      <c r="E1" s="409"/>
      <c r="F1" s="409"/>
      <c r="G1" s="409"/>
      <c r="H1" s="409"/>
      <c r="I1" s="409"/>
      <c r="J1" s="409"/>
      <c r="K1" s="409"/>
    </row>
    <row r="3" spans="1:12" ht="48" customHeight="1" x14ac:dyDescent="0.25">
      <c r="A3" s="341" t="s">
        <v>3202</v>
      </c>
      <c r="B3" s="340" t="s">
        <v>155</v>
      </c>
      <c r="C3" s="6" t="s">
        <v>389</v>
      </c>
      <c r="D3" s="6" t="s">
        <v>270</v>
      </c>
      <c r="E3" s="2" t="s">
        <v>3</v>
      </c>
      <c r="F3" s="2" t="s">
        <v>0</v>
      </c>
      <c r="G3" s="2" t="s">
        <v>1</v>
      </c>
      <c r="H3" s="2" t="s">
        <v>4</v>
      </c>
      <c r="I3" s="6" t="s">
        <v>6</v>
      </c>
      <c r="J3" s="4" t="s">
        <v>7</v>
      </c>
      <c r="K3" s="7" t="s">
        <v>5</v>
      </c>
      <c r="L3" s="11" t="s">
        <v>157</v>
      </c>
    </row>
    <row r="4" spans="1:12" ht="75.75" x14ac:dyDescent="0.3">
      <c r="A4" s="109">
        <v>1</v>
      </c>
      <c r="B4" s="342">
        <v>1</v>
      </c>
      <c r="C4" s="209" t="s">
        <v>623</v>
      </c>
      <c r="D4" s="209" t="s">
        <v>626</v>
      </c>
      <c r="E4" s="210">
        <v>7</v>
      </c>
      <c r="F4" s="218" t="s">
        <v>8</v>
      </c>
      <c r="G4" s="219">
        <v>61</v>
      </c>
      <c r="H4" s="219">
        <v>61</v>
      </c>
      <c r="I4" s="220">
        <v>0.65</v>
      </c>
      <c r="J4" s="391" t="s">
        <v>624</v>
      </c>
      <c r="K4" s="218" t="s">
        <v>625</v>
      </c>
      <c r="L4" s="10" t="s">
        <v>153</v>
      </c>
    </row>
    <row r="5" spans="1:12" ht="60" x14ac:dyDescent="0.25">
      <c r="A5" s="109">
        <v>2</v>
      </c>
      <c r="B5" s="342">
        <v>2</v>
      </c>
      <c r="C5" s="209" t="s">
        <v>586</v>
      </c>
      <c r="D5" s="209" t="s">
        <v>587</v>
      </c>
      <c r="E5" s="210">
        <v>7</v>
      </c>
      <c r="F5" s="218" t="s">
        <v>9</v>
      </c>
      <c r="G5" s="219">
        <v>56</v>
      </c>
      <c r="H5" s="357">
        <v>56</v>
      </c>
      <c r="I5" s="220">
        <f>H5/94</f>
        <v>0.5957446808510638</v>
      </c>
      <c r="J5" s="391" t="s">
        <v>1621</v>
      </c>
      <c r="K5" s="218" t="s">
        <v>588</v>
      </c>
    </row>
    <row r="6" spans="1:12" ht="75" x14ac:dyDescent="0.25">
      <c r="A6" s="109">
        <v>3</v>
      </c>
      <c r="B6" s="342">
        <v>3</v>
      </c>
      <c r="C6" s="209" t="s">
        <v>627</v>
      </c>
      <c r="D6" s="209" t="s">
        <v>626</v>
      </c>
      <c r="E6" s="210">
        <v>7</v>
      </c>
      <c r="F6" s="218" t="s">
        <v>10</v>
      </c>
      <c r="G6" s="219">
        <v>45</v>
      </c>
      <c r="H6" s="219">
        <v>45</v>
      </c>
      <c r="I6" s="220">
        <v>0.48</v>
      </c>
      <c r="J6" s="391" t="s">
        <v>1621</v>
      </c>
      <c r="K6" s="218" t="s">
        <v>625</v>
      </c>
    </row>
    <row r="7" spans="1:12" ht="75" x14ac:dyDescent="0.25">
      <c r="A7" s="109">
        <v>4</v>
      </c>
      <c r="B7" s="342">
        <v>4</v>
      </c>
      <c r="C7" s="209" t="s">
        <v>629</v>
      </c>
      <c r="D7" s="209" t="s">
        <v>626</v>
      </c>
      <c r="E7" s="210">
        <v>7</v>
      </c>
      <c r="F7" s="218" t="s">
        <v>11</v>
      </c>
      <c r="G7" s="219">
        <v>44</v>
      </c>
      <c r="H7" s="219">
        <v>44</v>
      </c>
      <c r="I7" s="220">
        <v>0.46</v>
      </c>
      <c r="J7" s="391" t="s">
        <v>1621</v>
      </c>
      <c r="K7" s="218" t="s">
        <v>625</v>
      </c>
    </row>
    <row r="8" spans="1:12" ht="75" x14ac:dyDescent="0.25">
      <c r="A8" s="109">
        <v>5</v>
      </c>
      <c r="B8" s="342">
        <v>5</v>
      </c>
      <c r="C8" s="209" t="s">
        <v>497</v>
      </c>
      <c r="D8" s="209" t="s">
        <v>498</v>
      </c>
      <c r="E8" s="210">
        <v>7</v>
      </c>
      <c r="F8" s="218" t="s">
        <v>12</v>
      </c>
      <c r="G8" s="219">
        <v>44</v>
      </c>
      <c r="H8" s="219">
        <v>44</v>
      </c>
      <c r="I8" s="239">
        <v>0.47</v>
      </c>
      <c r="J8" s="391" t="s">
        <v>1621</v>
      </c>
      <c r="K8" s="218" t="s">
        <v>499</v>
      </c>
    </row>
    <row r="9" spans="1:12" ht="60" x14ac:dyDescent="0.25">
      <c r="A9" s="109">
        <v>6</v>
      </c>
      <c r="B9" s="342">
        <v>6</v>
      </c>
      <c r="C9" s="209" t="s">
        <v>589</v>
      </c>
      <c r="D9" s="209" t="s">
        <v>587</v>
      </c>
      <c r="E9" s="210">
        <v>7</v>
      </c>
      <c r="F9" s="218" t="s">
        <v>13</v>
      </c>
      <c r="G9" s="219">
        <v>42</v>
      </c>
      <c r="H9" s="357">
        <v>42</v>
      </c>
      <c r="I9" s="220">
        <v>0.45</v>
      </c>
      <c r="J9" s="391" t="s">
        <v>1621</v>
      </c>
      <c r="K9" s="218" t="s">
        <v>588</v>
      </c>
    </row>
    <row r="10" spans="1:12" ht="60" x14ac:dyDescent="0.25">
      <c r="A10" s="109">
        <v>7</v>
      </c>
      <c r="B10" s="342">
        <v>7</v>
      </c>
      <c r="C10" s="209" t="s">
        <v>555</v>
      </c>
      <c r="D10" s="221" t="s">
        <v>556</v>
      </c>
      <c r="E10" s="210">
        <v>7</v>
      </c>
      <c r="F10" s="218" t="s">
        <v>14</v>
      </c>
      <c r="G10" s="219">
        <v>38</v>
      </c>
      <c r="H10" s="219">
        <v>38</v>
      </c>
      <c r="I10" s="220">
        <v>0.4</v>
      </c>
      <c r="J10" s="391" t="s">
        <v>1621</v>
      </c>
      <c r="K10" s="218" t="s">
        <v>557</v>
      </c>
    </row>
    <row r="11" spans="1:12" ht="60" x14ac:dyDescent="0.25">
      <c r="A11" s="109">
        <v>8</v>
      </c>
      <c r="B11" s="342">
        <v>8</v>
      </c>
      <c r="C11" s="209" t="s">
        <v>435</v>
      </c>
      <c r="D11" s="209" t="s">
        <v>436</v>
      </c>
      <c r="E11" s="210">
        <v>7</v>
      </c>
      <c r="F11" s="218" t="s">
        <v>15</v>
      </c>
      <c r="G11" s="219">
        <v>37</v>
      </c>
      <c r="H11" s="219">
        <v>37</v>
      </c>
      <c r="I11" s="220">
        <v>0.39</v>
      </c>
      <c r="J11" s="218" t="s">
        <v>628</v>
      </c>
      <c r="K11" s="209" t="s">
        <v>437</v>
      </c>
    </row>
    <row r="12" spans="1:12" ht="60" x14ac:dyDescent="0.25">
      <c r="A12" s="109">
        <v>9</v>
      </c>
      <c r="B12" s="342">
        <v>9</v>
      </c>
      <c r="C12" s="209" t="s">
        <v>609</v>
      </c>
      <c r="D12" s="209" t="s">
        <v>610</v>
      </c>
      <c r="E12" s="210">
        <v>7</v>
      </c>
      <c r="F12" s="218" t="s">
        <v>16</v>
      </c>
      <c r="G12" s="219">
        <v>35</v>
      </c>
      <c r="H12" s="219">
        <v>35</v>
      </c>
      <c r="I12" s="220">
        <v>0.37</v>
      </c>
      <c r="J12" s="218" t="s">
        <v>628</v>
      </c>
      <c r="K12" s="218" t="s">
        <v>611</v>
      </c>
    </row>
    <row r="13" spans="1:12" ht="75" x14ac:dyDescent="0.25">
      <c r="A13" s="109">
        <v>10</v>
      </c>
      <c r="B13" s="342">
        <v>10</v>
      </c>
      <c r="C13" s="209" t="s">
        <v>627</v>
      </c>
      <c r="D13" s="209" t="s">
        <v>626</v>
      </c>
      <c r="E13" s="210">
        <v>7</v>
      </c>
      <c r="F13" s="218" t="s">
        <v>17</v>
      </c>
      <c r="G13" s="219">
        <v>33</v>
      </c>
      <c r="H13" s="219">
        <v>33</v>
      </c>
      <c r="I13" s="220">
        <v>0.35</v>
      </c>
      <c r="J13" s="218" t="s">
        <v>628</v>
      </c>
      <c r="K13" s="218" t="s">
        <v>625</v>
      </c>
    </row>
    <row r="14" spans="1:12" ht="60" x14ac:dyDescent="0.25">
      <c r="A14" s="109">
        <v>11</v>
      </c>
      <c r="B14" s="342">
        <v>11</v>
      </c>
      <c r="C14" s="209" t="s">
        <v>438</v>
      </c>
      <c r="D14" s="209" t="s">
        <v>436</v>
      </c>
      <c r="E14" s="210">
        <v>7</v>
      </c>
      <c r="F14" s="218" t="s">
        <v>18</v>
      </c>
      <c r="G14" s="219">
        <v>32</v>
      </c>
      <c r="H14" s="219">
        <v>32</v>
      </c>
      <c r="I14" s="220">
        <v>0.34</v>
      </c>
      <c r="J14" s="218" t="s">
        <v>628</v>
      </c>
      <c r="K14" s="218" t="s">
        <v>439</v>
      </c>
    </row>
    <row r="15" spans="1:12" ht="75" x14ac:dyDescent="0.25">
      <c r="A15" s="109">
        <v>12</v>
      </c>
      <c r="B15" s="342">
        <v>12</v>
      </c>
      <c r="C15" s="209" t="s">
        <v>671</v>
      </c>
      <c r="D15" s="209" t="s">
        <v>672</v>
      </c>
      <c r="E15" s="210">
        <v>7</v>
      </c>
      <c r="F15" s="209" t="s">
        <v>19</v>
      </c>
      <c r="G15" s="210">
        <v>32</v>
      </c>
      <c r="H15" s="210">
        <v>32</v>
      </c>
      <c r="I15" s="74">
        <v>0.34</v>
      </c>
      <c r="J15" s="218" t="s">
        <v>628</v>
      </c>
      <c r="K15" s="209" t="s">
        <v>673</v>
      </c>
    </row>
    <row r="16" spans="1:12" ht="75" x14ac:dyDescent="0.25">
      <c r="A16" s="109">
        <v>13</v>
      </c>
      <c r="B16" s="342">
        <v>13</v>
      </c>
      <c r="C16" s="209" t="s">
        <v>674</v>
      </c>
      <c r="D16" s="209" t="s">
        <v>672</v>
      </c>
      <c r="E16" s="210">
        <v>7</v>
      </c>
      <c r="F16" s="210" t="s">
        <v>20</v>
      </c>
      <c r="G16" s="210">
        <v>30</v>
      </c>
      <c r="H16" s="210">
        <v>30</v>
      </c>
      <c r="I16" s="74">
        <v>0.32</v>
      </c>
      <c r="J16" s="218" t="s">
        <v>628</v>
      </c>
      <c r="K16" s="209" t="s">
        <v>673</v>
      </c>
    </row>
    <row r="17" spans="1:12" ht="75" x14ac:dyDescent="0.25">
      <c r="A17" s="109">
        <v>14</v>
      </c>
      <c r="B17" s="342">
        <v>14</v>
      </c>
      <c r="C17" s="209" t="s">
        <v>630</v>
      </c>
      <c r="D17" s="209" t="s">
        <v>626</v>
      </c>
      <c r="E17" s="210">
        <v>7</v>
      </c>
      <c r="F17" s="218" t="s">
        <v>21</v>
      </c>
      <c r="G17" s="219">
        <v>29</v>
      </c>
      <c r="H17" s="219">
        <v>29</v>
      </c>
      <c r="I17" s="220">
        <v>0.31</v>
      </c>
      <c r="J17" s="218" t="s">
        <v>628</v>
      </c>
      <c r="K17" s="218" t="s">
        <v>625</v>
      </c>
    </row>
    <row r="18" spans="1:12" ht="75" x14ac:dyDescent="0.25">
      <c r="A18" s="109">
        <v>15</v>
      </c>
      <c r="B18" s="342">
        <v>15</v>
      </c>
      <c r="C18" s="209" t="s">
        <v>631</v>
      </c>
      <c r="D18" s="209" t="s">
        <v>626</v>
      </c>
      <c r="E18" s="210">
        <v>7</v>
      </c>
      <c r="F18" s="218" t="s">
        <v>22</v>
      </c>
      <c r="G18" s="219">
        <v>28</v>
      </c>
      <c r="H18" s="219">
        <v>28</v>
      </c>
      <c r="I18" s="220">
        <v>0.3</v>
      </c>
      <c r="J18" s="218" t="s">
        <v>628</v>
      </c>
      <c r="K18" s="218" t="s">
        <v>625</v>
      </c>
    </row>
    <row r="19" spans="1:12" ht="60" x14ac:dyDescent="0.25">
      <c r="A19" s="109">
        <v>16</v>
      </c>
      <c r="B19" s="342">
        <v>16</v>
      </c>
      <c r="C19" s="209" t="s">
        <v>558</v>
      </c>
      <c r="D19" s="221" t="s">
        <v>556</v>
      </c>
      <c r="E19" s="210">
        <v>7</v>
      </c>
      <c r="F19" s="218" t="s">
        <v>23</v>
      </c>
      <c r="G19" s="219">
        <v>21</v>
      </c>
      <c r="H19" s="219">
        <v>21</v>
      </c>
      <c r="I19" s="220">
        <v>0.22</v>
      </c>
      <c r="J19" s="218" t="s">
        <v>628</v>
      </c>
      <c r="K19" s="218" t="s">
        <v>557</v>
      </c>
    </row>
    <row r="20" spans="1:12" ht="60" x14ac:dyDescent="0.25">
      <c r="A20" s="109">
        <v>17</v>
      </c>
      <c r="B20" s="342">
        <v>17</v>
      </c>
      <c r="C20" s="209" t="s">
        <v>440</v>
      </c>
      <c r="D20" s="209" t="s">
        <v>436</v>
      </c>
      <c r="E20" s="210">
        <v>7</v>
      </c>
      <c r="F20" s="218" t="s">
        <v>24</v>
      </c>
      <c r="G20" s="219">
        <v>18</v>
      </c>
      <c r="H20" s="219">
        <v>18</v>
      </c>
      <c r="I20" s="220">
        <v>0.19</v>
      </c>
      <c r="J20" s="218" t="s">
        <v>628</v>
      </c>
      <c r="K20" s="218" t="s">
        <v>439</v>
      </c>
    </row>
    <row r="21" spans="1:12" ht="75" x14ac:dyDescent="0.25">
      <c r="A21" s="109">
        <v>18</v>
      </c>
      <c r="B21" s="342">
        <v>18</v>
      </c>
      <c r="C21" s="209" t="s">
        <v>500</v>
      </c>
      <c r="D21" s="209" t="s">
        <v>498</v>
      </c>
      <c r="E21" s="210">
        <v>7</v>
      </c>
      <c r="F21" s="218" t="s">
        <v>25</v>
      </c>
      <c r="G21" s="219">
        <v>18</v>
      </c>
      <c r="H21" s="219">
        <v>18</v>
      </c>
      <c r="I21" s="220">
        <v>0.19</v>
      </c>
      <c r="J21" s="218" t="s">
        <v>628</v>
      </c>
      <c r="K21" s="218" t="s">
        <v>499</v>
      </c>
    </row>
    <row r="22" spans="1:12" ht="60" x14ac:dyDescent="0.25">
      <c r="A22" s="109">
        <v>19</v>
      </c>
      <c r="B22" s="342">
        <v>19</v>
      </c>
      <c r="C22" s="209" t="s">
        <v>411</v>
      </c>
      <c r="D22" s="209" t="s">
        <v>412</v>
      </c>
      <c r="E22" s="210">
        <v>7</v>
      </c>
      <c r="F22" s="218" t="s">
        <v>26</v>
      </c>
      <c r="G22" s="219">
        <v>16</v>
      </c>
      <c r="H22" s="219">
        <v>16</v>
      </c>
      <c r="I22" s="220">
        <v>0.17</v>
      </c>
      <c r="J22" s="218" t="s">
        <v>628</v>
      </c>
      <c r="K22" s="209" t="s">
        <v>413</v>
      </c>
    </row>
    <row r="23" spans="1:12" ht="60" x14ac:dyDescent="0.25">
      <c r="A23" s="109">
        <v>20</v>
      </c>
      <c r="B23" s="342">
        <v>20</v>
      </c>
      <c r="C23" s="209" t="s">
        <v>414</v>
      </c>
      <c r="D23" s="209" t="s">
        <v>412</v>
      </c>
      <c r="E23" s="210">
        <v>7</v>
      </c>
      <c r="F23" s="218" t="s">
        <v>27</v>
      </c>
      <c r="G23" s="219">
        <v>14</v>
      </c>
      <c r="H23" s="219">
        <v>14</v>
      </c>
      <c r="I23" s="220">
        <v>0.15</v>
      </c>
      <c r="J23" s="218" t="s">
        <v>628</v>
      </c>
      <c r="K23" s="209" t="s">
        <v>413</v>
      </c>
    </row>
    <row r="24" spans="1:12" ht="75" x14ac:dyDescent="0.25">
      <c r="A24" s="109">
        <v>21</v>
      </c>
      <c r="B24" s="342">
        <v>21</v>
      </c>
      <c r="C24" s="209" t="s">
        <v>501</v>
      </c>
      <c r="D24" s="209" t="s">
        <v>498</v>
      </c>
      <c r="E24" s="210">
        <v>7</v>
      </c>
      <c r="F24" s="218" t="s">
        <v>28</v>
      </c>
      <c r="G24" s="219">
        <v>10</v>
      </c>
      <c r="H24" s="219">
        <v>10</v>
      </c>
      <c r="I24" s="220">
        <v>0.11</v>
      </c>
      <c r="J24" s="218" t="s">
        <v>628</v>
      </c>
      <c r="K24" s="218" t="s">
        <v>499</v>
      </c>
    </row>
    <row r="25" spans="1:12" ht="75" x14ac:dyDescent="0.25">
      <c r="A25" s="109">
        <v>22</v>
      </c>
      <c r="B25" s="342">
        <v>22</v>
      </c>
      <c r="C25" s="209" t="s">
        <v>502</v>
      </c>
      <c r="D25" s="209" t="s">
        <v>498</v>
      </c>
      <c r="E25" s="210">
        <v>7</v>
      </c>
      <c r="F25" s="218" t="s">
        <v>29</v>
      </c>
      <c r="G25" s="219">
        <v>8</v>
      </c>
      <c r="H25" s="219">
        <v>8</v>
      </c>
      <c r="I25" s="220">
        <v>0.09</v>
      </c>
      <c r="J25" s="218" t="s">
        <v>628</v>
      </c>
      <c r="K25" s="218" t="s">
        <v>499</v>
      </c>
    </row>
    <row r="26" spans="1:12" ht="75" x14ac:dyDescent="0.25">
      <c r="A26" s="109">
        <v>23</v>
      </c>
      <c r="B26" s="342">
        <v>23</v>
      </c>
      <c r="C26" s="209" t="s">
        <v>503</v>
      </c>
      <c r="D26" s="209" t="s">
        <v>498</v>
      </c>
      <c r="E26" s="210">
        <v>7</v>
      </c>
      <c r="F26" s="218" t="s">
        <v>30</v>
      </c>
      <c r="G26" s="219">
        <v>6</v>
      </c>
      <c r="H26" s="219">
        <v>6</v>
      </c>
      <c r="I26" s="220">
        <v>0.06</v>
      </c>
      <c r="J26" s="218" t="s">
        <v>628</v>
      </c>
      <c r="K26" s="218" t="s">
        <v>499</v>
      </c>
    </row>
    <row r="27" spans="1:12" ht="75" x14ac:dyDescent="0.25">
      <c r="A27" s="109">
        <v>24</v>
      </c>
      <c r="B27" s="342">
        <v>24</v>
      </c>
      <c r="C27" s="209" t="s">
        <v>675</v>
      </c>
      <c r="D27" s="209" t="s">
        <v>672</v>
      </c>
      <c r="E27" s="210">
        <v>7</v>
      </c>
      <c r="F27" s="210" t="s">
        <v>31</v>
      </c>
      <c r="G27" s="210">
        <v>0</v>
      </c>
      <c r="H27" s="210">
        <v>0</v>
      </c>
      <c r="I27" s="210">
        <v>0</v>
      </c>
      <c r="J27" s="218" t="s">
        <v>628</v>
      </c>
      <c r="K27" s="209" t="s">
        <v>673</v>
      </c>
    </row>
    <row r="28" spans="1:12" ht="60.75" x14ac:dyDescent="0.3">
      <c r="A28" s="109">
        <v>25</v>
      </c>
      <c r="B28" s="302">
        <v>1</v>
      </c>
      <c r="C28" s="262" t="s">
        <v>590</v>
      </c>
      <c r="D28" s="211" t="s">
        <v>587</v>
      </c>
      <c r="E28" s="358">
        <v>8</v>
      </c>
      <c r="F28" s="227" t="s">
        <v>32</v>
      </c>
      <c r="G28" s="228">
        <v>79</v>
      </c>
      <c r="H28" s="359">
        <v>79</v>
      </c>
      <c r="I28" s="229">
        <f>H28/110</f>
        <v>0.71818181818181814</v>
      </c>
      <c r="J28" s="46" t="s">
        <v>624</v>
      </c>
      <c r="K28" s="227" t="s">
        <v>588</v>
      </c>
      <c r="L28" s="10" t="s">
        <v>152</v>
      </c>
    </row>
    <row r="29" spans="1:12" ht="60" x14ac:dyDescent="0.25">
      <c r="A29" s="109">
        <v>26</v>
      </c>
      <c r="B29" s="302">
        <v>2</v>
      </c>
      <c r="C29" s="262" t="s">
        <v>441</v>
      </c>
      <c r="D29" s="211" t="s">
        <v>436</v>
      </c>
      <c r="E29" s="358">
        <v>8</v>
      </c>
      <c r="F29" s="227" t="s">
        <v>33</v>
      </c>
      <c r="G29" s="228">
        <v>69</v>
      </c>
      <c r="H29" s="228">
        <v>69</v>
      </c>
      <c r="I29" s="229">
        <v>0.63</v>
      </c>
      <c r="J29" s="46" t="s">
        <v>1621</v>
      </c>
      <c r="K29" s="227" t="s">
        <v>442</v>
      </c>
    </row>
    <row r="30" spans="1:12" ht="60" x14ac:dyDescent="0.25">
      <c r="A30" s="109">
        <v>27</v>
      </c>
      <c r="B30" s="302">
        <v>3</v>
      </c>
      <c r="C30" s="211" t="s">
        <v>559</v>
      </c>
      <c r="D30" s="230" t="s">
        <v>556</v>
      </c>
      <c r="E30" s="358">
        <v>8</v>
      </c>
      <c r="F30" s="227" t="s">
        <v>34</v>
      </c>
      <c r="G30" s="228">
        <v>57</v>
      </c>
      <c r="H30" s="228">
        <v>57</v>
      </c>
      <c r="I30" s="229">
        <v>0.52</v>
      </c>
      <c r="J30" s="46" t="s">
        <v>1621</v>
      </c>
      <c r="K30" s="227" t="s">
        <v>560</v>
      </c>
    </row>
    <row r="31" spans="1:12" ht="60" x14ac:dyDescent="0.25">
      <c r="A31" s="109">
        <v>28</v>
      </c>
      <c r="B31" s="302">
        <v>4</v>
      </c>
      <c r="C31" s="211" t="s">
        <v>561</v>
      </c>
      <c r="D31" s="230" t="s">
        <v>556</v>
      </c>
      <c r="E31" s="358">
        <v>8</v>
      </c>
      <c r="F31" s="227" t="s">
        <v>35</v>
      </c>
      <c r="G31" s="228">
        <v>53</v>
      </c>
      <c r="H31" s="228">
        <v>53</v>
      </c>
      <c r="I31" s="229">
        <v>0.48</v>
      </c>
      <c r="J31" s="46" t="s">
        <v>1621</v>
      </c>
      <c r="K31" s="227" t="s">
        <v>560</v>
      </c>
    </row>
    <row r="32" spans="1:12" ht="75" x14ac:dyDescent="0.25">
      <c r="A32" s="109">
        <v>29</v>
      </c>
      <c r="B32" s="302">
        <v>5</v>
      </c>
      <c r="C32" s="227" t="s">
        <v>632</v>
      </c>
      <c r="D32" s="211" t="s">
        <v>626</v>
      </c>
      <c r="E32" s="358">
        <v>8</v>
      </c>
      <c r="F32" s="227" t="s">
        <v>36</v>
      </c>
      <c r="G32" s="228">
        <v>52</v>
      </c>
      <c r="H32" s="228">
        <v>52</v>
      </c>
      <c r="I32" s="229">
        <v>0.47</v>
      </c>
      <c r="J32" s="46" t="s">
        <v>1621</v>
      </c>
      <c r="K32" s="227" t="s">
        <v>625</v>
      </c>
    </row>
    <row r="33" spans="1:11" ht="45" x14ac:dyDescent="0.25">
      <c r="A33" s="109">
        <v>30</v>
      </c>
      <c r="B33" s="302">
        <v>6</v>
      </c>
      <c r="C33" s="211" t="s">
        <v>390</v>
      </c>
      <c r="D33" s="211" t="s">
        <v>391</v>
      </c>
      <c r="E33" s="358">
        <v>8</v>
      </c>
      <c r="F33" s="227" t="s">
        <v>37</v>
      </c>
      <c r="G33" s="228">
        <v>44</v>
      </c>
      <c r="H33" s="228">
        <v>44</v>
      </c>
      <c r="I33" s="229">
        <v>0.4</v>
      </c>
      <c r="J33" s="46" t="s">
        <v>1621</v>
      </c>
      <c r="K33" s="227" t="s">
        <v>392</v>
      </c>
    </row>
    <row r="34" spans="1:11" ht="60" x14ac:dyDescent="0.25">
      <c r="A34" s="109">
        <v>31</v>
      </c>
      <c r="B34" s="302">
        <v>7</v>
      </c>
      <c r="C34" s="211" t="s">
        <v>443</v>
      </c>
      <c r="D34" s="211" t="s">
        <v>436</v>
      </c>
      <c r="E34" s="358">
        <v>8</v>
      </c>
      <c r="F34" s="227" t="s">
        <v>38</v>
      </c>
      <c r="G34" s="228">
        <v>42</v>
      </c>
      <c r="H34" s="228">
        <v>42</v>
      </c>
      <c r="I34" s="229">
        <v>0.38</v>
      </c>
      <c r="J34" s="227" t="s">
        <v>628</v>
      </c>
      <c r="K34" s="227" t="s">
        <v>442</v>
      </c>
    </row>
    <row r="35" spans="1:11" ht="75" x14ac:dyDescent="0.25">
      <c r="A35" s="109">
        <v>32</v>
      </c>
      <c r="B35" s="302">
        <v>8</v>
      </c>
      <c r="C35" s="211" t="s">
        <v>676</v>
      </c>
      <c r="D35" s="211" t="s">
        <v>672</v>
      </c>
      <c r="E35" s="212">
        <v>8</v>
      </c>
      <c r="F35" s="211" t="s">
        <v>39</v>
      </c>
      <c r="G35" s="212">
        <v>38</v>
      </c>
      <c r="H35" s="212">
        <v>38</v>
      </c>
      <c r="I35" s="19">
        <v>0.35</v>
      </c>
      <c r="J35" s="227" t="s">
        <v>628</v>
      </c>
      <c r="K35" s="211" t="s">
        <v>677</v>
      </c>
    </row>
    <row r="36" spans="1:11" ht="75" x14ac:dyDescent="0.25">
      <c r="A36" s="109">
        <v>33</v>
      </c>
      <c r="B36" s="302">
        <v>9</v>
      </c>
      <c r="C36" s="211" t="s">
        <v>678</v>
      </c>
      <c r="D36" s="211" t="s">
        <v>672</v>
      </c>
      <c r="E36" s="212">
        <v>8</v>
      </c>
      <c r="F36" s="211" t="s">
        <v>40</v>
      </c>
      <c r="G36" s="212">
        <v>38</v>
      </c>
      <c r="H36" s="212">
        <v>38</v>
      </c>
      <c r="I36" s="19">
        <v>0.35</v>
      </c>
      <c r="J36" s="227" t="s">
        <v>628</v>
      </c>
      <c r="K36" s="211" t="s">
        <v>677</v>
      </c>
    </row>
    <row r="37" spans="1:11" ht="60" x14ac:dyDescent="0.25">
      <c r="A37" s="109">
        <v>34</v>
      </c>
      <c r="B37" s="302">
        <v>10</v>
      </c>
      <c r="C37" s="211" t="s">
        <v>444</v>
      </c>
      <c r="D37" s="211" t="s">
        <v>436</v>
      </c>
      <c r="E37" s="358">
        <v>8</v>
      </c>
      <c r="F37" s="227" t="s">
        <v>41</v>
      </c>
      <c r="G37" s="228">
        <v>36</v>
      </c>
      <c r="H37" s="228">
        <v>36</v>
      </c>
      <c r="I37" s="229">
        <v>0.33</v>
      </c>
      <c r="J37" s="227" t="s">
        <v>628</v>
      </c>
      <c r="K37" s="227" t="s">
        <v>442</v>
      </c>
    </row>
    <row r="38" spans="1:11" ht="60" x14ac:dyDescent="0.25">
      <c r="A38" s="109">
        <v>35</v>
      </c>
      <c r="B38" s="302">
        <v>11</v>
      </c>
      <c r="C38" s="211" t="s">
        <v>415</v>
      </c>
      <c r="D38" s="211" t="s">
        <v>412</v>
      </c>
      <c r="E38" s="358">
        <v>8</v>
      </c>
      <c r="F38" s="227" t="s">
        <v>42</v>
      </c>
      <c r="G38" s="228">
        <v>36</v>
      </c>
      <c r="H38" s="228">
        <v>36</v>
      </c>
      <c r="I38" s="229">
        <v>0.33</v>
      </c>
      <c r="J38" s="227" t="s">
        <v>628</v>
      </c>
      <c r="K38" s="211" t="s">
        <v>413</v>
      </c>
    </row>
    <row r="39" spans="1:11" ht="75" x14ac:dyDescent="0.25">
      <c r="A39" s="109">
        <v>36</v>
      </c>
      <c r="B39" s="302">
        <v>12</v>
      </c>
      <c r="C39" s="211" t="s">
        <v>504</v>
      </c>
      <c r="D39" s="211" t="s">
        <v>498</v>
      </c>
      <c r="E39" s="358">
        <v>8</v>
      </c>
      <c r="F39" s="227" t="s">
        <v>43</v>
      </c>
      <c r="G39" s="228">
        <v>35</v>
      </c>
      <c r="H39" s="228">
        <v>35</v>
      </c>
      <c r="I39" s="229">
        <v>0.32</v>
      </c>
      <c r="J39" s="227" t="s">
        <v>628</v>
      </c>
      <c r="K39" s="227" t="s">
        <v>499</v>
      </c>
    </row>
    <row r="40" spans="1:11" ht="60" x14ac:dyDescent="0.25">
      <c r="A40" s="109">
        <v>37</v>
      </c>
      <c r="B40" s="302">
        <v>13</v>
      </c>
      <c r="C40" s="211" t="s">
        <v>612</v>
      </c>
      <c r="D40" s="211" t="s">
        <v>610</v>
      </c>
      <c r="E40" s="358">
        <v>8</v>
      </c>
      <c r="F40" s="227" t="s">
        <v>44</v>
      </c>
      <c r="G40" s="228">
        <v>35</v>
      </c>
      <c r="H40" s="228">
        <v>35</v>
      </c>
      <c r="I40" s="229">
        <v>0.32</v>
      </c>
      <c r="J40" s="227" t="s">
        <v>628</v>
      </c>
      <c r="K40" s="227" t="s">
        <v>611</v>
      </c>
    </row>
    <row r="41" spans="1:11" ht="75" x14ac:dyDescent="0.25">
      <c r="A41" s="109">
        <v>38</v>
      </c>
      <c r="B41" s="302">
        <v>14</v>
      </c>
      <c r="C41" s="211" t="s">
        <v>633</v>
      </c>
      <c r="D41" s="211" t="s">
        <v>626</v>
      </c>
      <c r="E41" s="358">
        <v>8</v>
      </c>
      <c r="F41" s="227" t="s">
        <v>45</v>
      </c>
      <c r="G41" s="228">
        <v>33</v>
      </c>
      <c r="H41" s="228">
        <v>33</v>
      </c>
      <c r="I41" s="229">
        <v>0.3</v>
      </c>
      <c r="J41" s="227" t="s">
        <v>628</v>
      </c>
      <c r="K41" s="227" t="s">
        <v>625</v>
      </c>
    </row>
    <row r="42" spans="1:11" ht="75" x14ac:dyDescent="0.25">
      <c r="A42" s="109">
        <v>39</v>
      </c>
      <c r="B42" s="302">
        <v>15</v>
      </c>
      <c r="C42" s="211" t="s">
        <v>634</v>
      </c>
      <c r="D42" s="211" t="s">
        <v>626</v>
      </c>
      <c r="E42" s="358">
        <v>8</v>
      </c>
      <c r="F42" s="227" t="s">
        <v>46</v>
      </c>
      <c r="G42" s="228">
        <v>33</v>
      </c>
      <c r="H42" s="228">
        <v>33</v>
      </c>
      <c r="I42" s="229">
        <v>0.3</v>
      </c>
      <c r="J42" s="227" t="s">
        <v>628</v>
      </c>
      <c r="K42" s="227" t="s">
        <v>625</v>
      </c>
    </row>
    <row r="43" spans="1:11" ht="60" x14ac:dyDescent="0.25">
      <c r="A43" s="109">
        <v>40</v>
      </c>
      <c r="B43" s="302">
        <v>16</v>
      </c>
      <c r="C43" s="211" t="s">
        <v>515</v>
      </c>
      <c r="D43" s="211" t="s">
        <v>518</v>
      </c>
      <c r="E43" s="358">
        <v>8</v>
      </c>
      <c r="F43" s="227" t="s">
        <v>47</v>
      </c>
      <c r="G43" s="228">
        <v>30</v>
      </c>
      <c r="H43" s="228">
        <v>30</v>
      </c>
      <c r="I43" s="229">
        <v>0.27</v>
      </c>
      <c r="J43" s="227" t="s">
        <v>628</v>
      </c>
      <c r="K43" s="227" t="s">
        <v>516</v>
      </c>
    </row>
    <row r="44" spans="1:11" ht="60" x14ac:dyDescent="0.25">
      <c r="A44" s="109">
        <v>41</v>
      </c>
      <c r="B44" s="302">
        <v>17</v>
      </c>
      <c r="C44" s="211" t="s">
        <v>517</v>
      </c>
      <c r="D44" s="211" t="s">
        <v>518</v>
      </c>
      <c r="E44" s="358">
        <v>8</v>
      </c>
      <c r="F44" s="227" t="s">
        <v>48</v>
      </c>
      <c r="G44" s="228">
        <v>30</v>
      </c>
      <c r="H44" s="228">
        <v>30</v>
      </c>
      <c r="I44" s="229">
        <v>0.27</v>
      </c>
      <c r="J44" s="227" t="s">
        <v>628</v>
      </c>
      <c r="K44" s="227" t="s">
        <v>516</v>
      </c>
    </row>
    <row r="45" spans="1:11" ht="60" x14ac:dyDescent="0.25">
      <c r="A45" s="109">
        <v>42</v>
      </c>
      <c r="B45" s="302">
        <v>18</v>
      </c>
      <c r="C45" s="211" t="s">
        <v>445</v>
      </c>
      <c r="D45" s="211" t="s">
        <v>436</v>
      </c>
      <c r="E45" s="358">
        <v>8</v>
      </c>
      <c r="F45" s="227" t="s">
        <v>49</v>
      </c>
      <c r="G45" s="228">
        <v>30</v>
      </c>
      <c r="H45" s="228">
        <v>30</v>
      </c>
      <c r="I45" s="229">
        <v>0.27</v>
      </c>
      <c r="J45" s="227" t="s">
        <v>628</v>
      </c>
      <c r="K45" s="227" t="s">
        <v>442</v>
      </c>
    </row>
    <row r="46" spans="1:11" ht="75" x14ac:dyDescent="0.25">
      <c r="A46" s="109">
        <v>43</v>
      </c>
      <c r="B46" s="302">
        <v>19</v>
      </c>
      <c r="C46" s="211" t="s">
        <v>635</v>
      </c>
      <c r="D46" s="211" t="s">
        <v>626</v>
      </c>
      <c r="E46" s="358">
        <v>8</v>
      </c>
      <c r="F46" s="227" t="s">
        <v>50</v>
      </c>
      <c r="G46" s="228">
        <v>29</v>
      </c>
      <c r="H46" s="228">
        <v>29</v>
      </c>
      <c r="I46" s="229">
        <v>0.26</v>
      </c>
      <c r="J46" s="227" t="s">
        <v>628</v>
      </c>
      <c r="K46" s="227" t="s">
        <v>625</v>
      </c>
    </row>
    <row r="47" spans="1:11" ht="75" x14ac:dyDescent="0.25">
      <c r="A47" s="109">
        <v>44</v>
      </c>
      <c r="B47" s="302">
        <v>20</v>
      </c>
      <c r="C47" s="211" t="s">
        <v>636</v>
      </c>
      <c r="D47" s="211" t="s">
        <v>626</v>
      </c>
      <c r="E47" s="358">
        <v>8</v>
      </c>
      <c r="F47" s="227" t="s">
        <v>51</v>
      </c>
      <c r="G47" s="228">
        <v>27</v>
      </c>
      <c r="H47" s="228">
        <v>27</v>
      </c>
      <c r="I47" s="229">
        <v>0.25</v>
      </c>
      <c r="J47" s="227" t="s">
        <v>628</v>
      </c>
      <c r="K47" s="227" t="s">
        <v>625</v>
      </c>
    </row>
    <row r="48" spans="1:11" ht="60" x14ac:dyDescent="0.25">
      <c r="A48" s="109">
        <v>45</v>
      </c>
      <c r="B48" s="302">
        <v>21</v>
      </c>
      <c r="C48" s="211" t="s">
        <v>519</v>
      </c>
      <c r="D48" s="211" t="s">
        <v>518</v>
      </c>
      <c r="E48" s="358">
        <v>8</v>
      </c>
      <c r="F48" s="227" t="s">
        <v>52</v>
      </c>
      <c r="G48" s="228">
        <v>26</v>
      </c>
      <c r="H48" s="228">
        <v>26</v>
      </c>
      <c r="I48" s="229">
        <v>0.24</v>
      </c>
      <c r="J48" s="227" t="s">
        <v>628</v>
      </c>
      <c r="K48" s="227" t="s">
        <v>516</v>
      </c>
    </row>
    <row r="49" spans="1:12" s="57" customFormat="1" ht="60" x14ac:dyDescent="0.25">
      <c r="A49" s="109">
        <v>46</v>
      </c>
      <c r="B49" s="302">
        <v>22</v>
      </c>
      <c r="C49" s="211" t="s">
        <v>725</v>
      </c>
      <c r="D49" s="211" t="s">
        <v>726</v>
      </c>
      <c r="E49" s="358">
        <v>8</v>
      </c>
      <c r="F49" s="227" t="s">
        <v>53</v>
      </c>
      <c r="G49" s="228">
        <v>25</v>
      </c>
      <c r="H49" s="228">
        <v>25</v>
      </c>
      <c r="I49" s="229">
        <v>0.23</v>
      </c>
      <c r="J49" s="227" t="s">
        <v>628</v>
      </c>
      <c r="K49" s="227" t="s">
        <v>560</v>
      </c>
    </row>
    <row r="50" spans="1:12" ht="75" x14ac:dyDescent="0.25">
      <c r="A50" s="109">
        <v>47</v>
      </c>
      <c r="B50" s="302">
        <v>23</v>
      </c>
      <c r="C50" s="211" t="s">
        <v>637</v>
      </c>
      <c r="D50" s="211" t="s">
        <v>626</v>
      </c>
      <c r="E50" s="358">
        <v>8</v>
      </c>
      <c r="F50" s="227" t="s">
        <v>54</v>
      </c>
      <c r="G50" s="228">
        <v>24</v>
      </c>
      <c r="H50" s="228">
        <v>24</v>
      </c>
      <c r="I50" s="229">
        <v>0.22</v>
      </c>
      <c r="J50" s="227" t="s">
        <v>628</v>
      </c>
      <c r="K50" s="227" t="s">
        <v>625</v>
      </c>
    </row>
    <row r="51" spans="1:12" ht="60" x14ac:dyDescent="0.25">
      <c r="A51" s="109">
        <v>48</v>
      </c>
      <c r="B51" s="302">
        <v>24</v>
      </c>
      <c r="C51" s="211" t="s">
        <v>416</v>
      </c>
      <c r="D51" s="211" t="s">
        <v>412</v>
      </c>
      <c r="E51" s="358">
        <v>8</v>
      </c>
      <c r="F51" s="227" t="s">
        <v>55</v>
      </c>
      <c r="G51" s="228">
        <v>24</v>
      </c>
      <c r="H51" s="228">
        <v>24</v>
      </c>
      <c r="I51" s="229">
        <v>0.22</v>
      </c>
      <c r="J51" s="227" t="s">
        <v>628</v>
      </c>
      <c r="K51" s="211" t="s">
        <v>413</v>
      </c>
    </row>
    <row r="52" spans="1:12" ht="60" x14ac:dyDescent="0.25">
      <c r="A52" s="109">
        <v>49</v>
      </c>
      <c r="B52" s="302">
        <v>25</v>
      </c>
      <c r="C52" s="211" t="s">
        <v>591</v>
      </c>
      <c r="D52" s="211" t="s">
        <v>587</v>
      </c>
      <c r="E52" s="358">
        <v>8</v>
      </c>
      <c r="F52" s="227" t="s">
        <v>56</v>
      </c>
      <c r="G52" s="228">
        <v>20</v>
      </c>
      <c r="H52" s="359">
        <v>20</v>
      </c>
      <c r="I52" s="229">
        <f>H52/110</f>
        <v>0.18181818181818182</v>
      </c>
      <c r="J52" s="227" t="s">
        <v>628</v>
      </c>
      <c r="K52" s="227" t="s">
        <v>588</v>
      </c>
    </row>
    <row r="53" spans="1:12" ht="75" x14ac:dyDescent="0.25">
      <c r="A53" s="109">
        <v>50</v>
      </c>
      <c r="B53" s="302">
        <v>26</v>
      </c>
      <c r="C53" s="211" t="s">
        <v>638</v>
      </c>
      <c r="D53" s="211" t="s">
        <v>626</v>
      </c>
      <c r="E53" s="358">
        <v>8</v>
      </c>
      <c r="F53" s="227" t="s">
        <v>57</v>
      </c>
      <c r="G53" s="228">
        <v>15</v>
      </c>
      <c r="H53" s="228">
        <v>15</v>
      </c>
      <c r="I53" s="229">
        <v>0.14000000000000001</v>
      </c>
      <c r="J53" s="227" t="s">
        <v>628</v>
      </c>
      <c r="K53" s="227" t="s">
        <v>625</v>
      </c>
    </row>
    <row r="54" spans="1:12" ht="60" x14ac:dyDescent="0.25">
      <c r="A54" s="109">
        <v>51</v>
      </c>
      <c r="B54" s="302">
        <v>27</v>
      </c>
      <c r="C54" s="211" t="s">
        <v>446</v>
      </c>
      <c r="D54" s="211" t="s">
        <v>436</v>
      </c>
      <c r="E54" s="358">
        <v>8</v>
      </c>
      <c r="F54" s="227" t="s">
        <v>58</v>
      </c>
      <c r="G54" s="228">
        <v>15</v>
      </c>
      <c r="H54" s="228">
        <v>15</v>
      </c>
      <c r="I54" s="229">
        <v>0.14000000000000001</v>
      </c>
      <c r="J54" s="227" t="s">
        <v>628</v>
      </c>
      <c r="K54" s="227" t="s">
        <v>442</v>
      </c>
    </row>
    <row r="55" spans="1:12" ht="60" x14ac:dyDescent="0.25">
      <c r="A55" s="109">
        <v>52</v>
      </c>
      <c r="B55" s="302">
        <v>28</v>
      </c>
      <c r="C55" s="211" t="s">
        <v>592</v>
      </c>
      <c r="D55" s="211" t="s">
        <v>587</v>
      </c>
      <c r="E55" s="358">
        <v>8</v>
      </c>
      <c r="F55" s="227" t="s">
        <v>59</v>
      </c>
      <c r="G55" s="228">
        <v>14</v>
      </c>
      <c r="H55" s="359">
        <v>14</v>
      </c>
      <c r="I55" s="229">
        <f>H55/110</f>
        <v>0.12727272727272726</v>
      </c>
      <c r="J55" s="227" t="s">
        <v>628</v>
      </c>
      <c r="K55" s="227" t="s">
        <v>588</v>
      </c>
    </row>
    <row r="56" spans="1:12" ht="60" x14ac:dyDescent="0.25">
      <c r="A56" s="109">
        <v>53</v>
      </c>
      <c r="B56" s="302">
        <v>29</v>
      </c>
      <c r="C56" s="211" t="s">
        <v>417</v>
      </c>
      <c r="D56" s="211" t="s">
        <v>412</v>
      </c>
      <c r="E56" s="358">
        <v>8</v>
      </c>
      <c r="F56" s="227" t="s">
        <v>60</v>
      </c>
      <c r="G56" s="228">
        <v>8</v>
      </c>
      <c r="H56" s="228">
        <v>8</v>
      </c>
      <c r="I56" s="229">
        <v>7.0000000000000007E-2</v>
      </c>
      <c r="J56" s="227" t="s">
        <v>628</v>
      </c>
      <c r="K56" s="211" t="s">
        <v>413</v>
      </c>
    </row>
    <row r="57" spans="1:12" s="60" customFormat="1" ht="60" x14ac:dyDescent="0.25">
      <c r="A57" s="109">
        <v>54</v>
      </c>
      <c r="B57" s="302">
        <v>30</v>
      </c>
      <c r="C57" s="211" t="s">
        <v>1606</v>
      </c>
      <c r="D57" s="211" t="s">
        <v>1607</v>
      </c>
      <c r="E57" s="358">
        <v>8</v>
      </c>
      <c r="F57" s="227" t="s">
        <v>61</v>
      </c>
      <c r="G57" s="228">
        <v>6</v>
      </c>
      <c r="H57" s="228">
        <v>6</v>
      </c>
      <c r="I57" s="229">
        <v>0.05</v>
      </c>
      <c r="J57" s="227" t="s">
        <v>628</v>
      </c>
      <c r="K57" s="227" t="s">
        <v>442</v>
      </c>
    </row>
    <row r="58" spans="1:12" ht="60" x14ac:dyDescent="0.25">
      <c r="A58" s="109">
        <v>55</v>
      </c>
      <c r="B58" s="302">
        <v>31</v>
      </c>
      <c r="C58" s="211" t="s">
        <v>613</v>
      </c>
      <c r="D58" s="211" t="s">
        <v>610</v>
      </c>
      <c r="E58" s="358">
        <v>8</v>
      </c>
      <c r="F58" s="227" t="s">
        <v>62</v>
      </c>
      <c r="G58" s="228">
        <v>5</v>
      </c>
      <c r="H58" s="228">
        <v>5</v>
      </c>
      <c r="I58" s="229">
        <v>0.05</v>
      </c>
      <c r="J58" s="227" t="s">
        <v>628</v>
      </c>
      <c r="K58" s="227" t="s">
        <v>611</v>
      </c>
    </row>
    <row r="59" spans="1:12" ht="60" x14ac:dyDescent="0.25">
      <c r="A59" s="109">
        <v>56</v>
      </c>
      <c r="B59" s="302">
        <v>32</v>
      </c>
      <c r="C59" s="211" t="s">
        <v>418</v>
      </c>
      <c r="D59" s="211" t="s">
        <v>412</v>
      </c>
      <c r="E59" s="358">
        <v>8</v>
      </c>
      <c r="F59" s="227" t="s">
        <v>63</v>
      </c>
      <c r="G59" s="228">
        <v>4</v>
      </c>
      <c r="H59" s="228">
        <v>4</v>
      </c>
      <c r="I59" s="229">
        <v>0.04</v>
      </c>
      <c r="J59" s="227" t="s">
        <v>628</v>
      </c>
      <c r="K59" s="211" t="s">
        <v>413</v>
      </c>
    </row>
    <row r="60" spans="1:12" s="60" customFormat="1" ht="60.75" x14ac:dyDescent="0.3">
      <c r="A60" s="109">
        <v>57</v>
      </c>
      <c r="B60" s="356">
        <v>1</v>
      </c>
      <c r="C60" s="375" t="s">
        <v>729</v>
      </c>
      <c r="D60" s="213" t="s">
        <v>730</v>
      </c>
      <c r="E60" s="214">
        <v>9</v>
      </c>
      <c r="F60" s="232" t="s">
        <v>64</v>
      </c>
      <c r="G60" s="233">
        <v>76</v>
      </c>
      <c r="H60" s="233">
        <v>76</v>
      </c>
      <c r="I60" s="233">
        <v>69</v>
      </c>
      <c r="J60" s="383" t="s">
        <v>624</v>
      </c>
      <c r="K60" s="232" t="s">
        <v>392</v>
      </c>
      <c r="L60" s="59" t="s">
        <v>152</v>
      </c>
    </row>
    <row r="61" spans="1:12" ht="75" x14ac:dyDescent="0.25">
      <c r="A61" s="109">
        <v>58</v>
      </c>
      <c r="B61" s="356">
        <v>2</v>
      </c>
      <c r="C61" s="375" t="s">
        <v>679</v>
      </c>
      <c r="D61" s="213" t="s">
        <v>672</v>
      </c>
      <c r="E61" s="214">
        <v>9</v>
      </c>
      <c r="F61" s="213" t="s">
        <v>65</v>
      </c>
      <c r="G61" s="214">
        <v>70</v>
      </c>
      <c r="H61" s="214">
        <v>70</v>
      </c>
      <c r="I61" s="214">
        <v>64</v>
      </c>
      <c r="J61" s="392" t="s">
        <v>1621</v>
      </c>
      <c r="K61" s="213" t="s">
        <v>680</v>
      </c>
    </row>
    <row r="62" spans="1:12" ht="45" x14ac:dyDescent="0.25">
      <c r="A62" s="109">
        <v>59</v>
      </c>
      <c r="B62" s="356">
        <v>3</v>
      </c>
      <c r="C62" s="213" t="s">
        <v>393</v>
      </c>
      <c r="D62" s="213" t="s">
        <v>391</v>
      </c>
      <c r="E62" s="214">
        <v>9</v>
      </c>
      <c r="F62" s="232" t="s">
        <v>66</v>
      </c>
      <c r="G62" s="233">
        <v>59</v>
      </c>
      <c r="H62" s="233">
        <v>59</v>
      </c>
      <c r="I62" s="234">
        <v>0.54</v>
      </c>
      <c r="J62" s="392" t="s">
        <v>1621</v>
      </c>
      <c r="K62" s="232" t="s">
        <v>392</v>
      </c>
    </row>
    <row r="63" spans="1:12" ht="45" x14ac:dyDescent="0.25">
      <c r="A63" s="109">
        <v>60</v>
      </c>
      <c r="B63" s="356">
        <v>4</v>
      </c>
      <c r="C63" s="213" t="s">
        <v>394</v>
      </c>
      <c r="D63" s="213" t="s">
        <v>391</v>
      </c>
      <c r="E63" s="214">
        <v>9</v>
      </c>
      <c r="F63" s="232" t="s">
        <v>67</v>
      </c>
      <c r="G63" s="233">
        <v>41</v>
      </c>
      <c r="H63" s="233">
        <v>41</v>
      </c>
      <c r="I63" s="234">
        <v>0.37</v>
      </c>
      <c r="J63" s="232" t="s">
        <v>628</v>
      </c>
      <c r="K63" s="232" t="s">
        <v>392</v>
      </c>
    </row>
    <row r="64" spans="1:12" ht="45" x14ac:dyDescent="0.25">
      <c r="A64" s="109">
        <v>61</v>
      </c>
      <c r="B64" s="356">
        <v>5</v>
      </c>
      <c r="C64" s="213" t="s">
        <v>520</v>
      </c>
      <c r="D64" s="213" t="s">
        <v>521</v>
      </c>
      <c r="E64" s="214">
        <v>9</v>
      </c>
      <c r="F64" s="232" t="s">
        <v>68</v>
      </c>
      <c r="G64" s="233">
        <v>35</v>
      </c>
      <c r="H64" s="233">
        <v>35</v>
      </c>
      <c r="I64" s="234">
        <v>0.32</v>
      </c>
      <c r="J64" s="232" t="s">
        <v>628</v>
      </c>
      <c r="K64" s="232" t="s">
        <v>516</v>
      </c>
    </row>
    <row r="65" spans="1:11" ht="60" x14ac:dyDescent="0.25">
      <c r="A65" s="109">
        <v>62</v>
      </c>
      <c r="B65" s="356">
        <v>6</v>
      </c>
      <c r="C65" s="213" t="s">
        <v>419</v>
      </c>
      <c r="D65" s="213" t="s">
        <v>412</v>
      </c>
      <c r="E65" s="214">
        <v>9</v>
      </c>
      <c r="F65" s="232" t="s">
        <v>69</v>
      </c>
      <c r="G65" s="233">
        <v>34</v>
      </c>
      <c r="H65" s="233">
        <v>34</v>
      </c>
      <c r="I65" s="234">
        <v>0.31</v>
      </c>
      <c r="J65" s="232" t="s">
        <v>628</v>
      </c>
      <c r="K65" s="213" t="s">
        <v>413</v>
      </c>
    </row>
    <row r="66" spans="1:11" ht="60" x14ac:dyDescent="0.25">
      <c r="A66" s="109">
        <v>63</v>
      </c>
      <c r="B66" s="356">
        <v>7</v>
      </c>
      <c r="C66" s="213" t="s">
        <v>447</v>
      </c>
      <c r="D66" s="213" t="s">
        <v>436</v>
      </c>
      <c r="E66" s="214">
        <v>9</v>
      </c>
      <c r="F66" s="232" t="s">
        <v>70</v>
      </c>
      <c r="G66" s="233">
        <v>32</v>
      </c>
      <c r="H66" s="233">
        <v>32</v>
      </c>
      <c r="I66" s="234">
        <v>0.28999999999999998</v>
      </c>
      <c r="J66" s="232" t="s">
        <v>628</v>
      </c>
      <c r="K66" s="276" t="s">
        <v>442</v>
      </c>
    </row>
    <row r="67" spans="1:11" ht="75" x14ac:dyDescent="0.25">
      <c r="A67" s="109">
        <v>64</v>
      </c>
      <c r="B67" s="356">
        <v>8</v>
      </c>
      <c r="C67" s="213" t="s">
        <v>639</v>
      </c>
      <c r="D67" s="213" t="s">
        <v>626</v>
      </c>
      <c r="E67" s="214">
        <v>9</v>
      </c>
      <c r="F67" s="232" t="s">
        <v>71</v>
      </c>
      <c r="G67" s="233">
        <v>30</v>
      </c>
      <c r="H67" s="233">
        <v>30</v>
      </c>
      <c r="I67" s="234">
        <v>0.27</v>
      </c>
      <c r="J67" s="232" t="s">
        <v>628</v>
      </c>
      <c r="K67" s="232" t="s">
        <v>625</v>
      </c>
    </row>
    <row r="68" spans="1:11" s="60" customFormat="1" ht="75" x14ac:dyDescent="0.25">
      <c r="A68" s="109">
        <v>65</v>
      </c>
      <c r="B68" s="356">
        <v>9</v>
      </c>
      <c r="C68" s="235" t="s">
        <v>698</v>
      </c>
      <c r="D68" s="213" t="s">
        <v>672</v>
      </c>
      <c r="E68" s="214">
        <v>9</v>
      </c>
      <c r="F68" s="232" t="s">
        <v>72</v>
      </c>
      <c r="G68" s="233">
        <v>29</v>
      </c>
      <c r="H68" s="233">
        <v>29</v>
      </c>
      <c r="I68" s="234">
        <v>0.26</v>
      </c>
      <c r="J68" s="232" t="s">
        <v>628</v>
      </c>
      <c r="K68" s="270" t="s">
        <v>680</v>
      </c>
    </row>
    <row r="69" spans="1:11" ht="75" x14ac:dyDescent="0.25">
      <c r="A69" s="109">
        <v>66</v>
      </c>
      <c r="B69" s="356">
        <v>10</v>
      </c>
      <c r="C69" s="213" t="s">
        <v>640</v>
      </c>
      <c r="D69" s="213" t="s">
        <v>626</v>
      </c>
      <c r="E69" s="214">
        <v>9</v>
      </c>
      <c r="F69" s="232" t="s">
        <v>73</v>
      </c>
      <c r="G69" s="233">
        <v>29</v>
      </c>
      <c r="H69" s="233">
        <v>29</v>
      </c>
      <c r="I69" s="234">
        <v>0.26</v>
      </c>
      <c r="J69" s="232" t="s">
        <v>628</v>
      </c>
      <c r="K69" s="232" t="s">
        <v>625</v>
      </c>
    </row>
    <row r="70" spans="1:11" ht="75" x14ac:dyDescent="0.25">
      <c r="A70" s="109">
        <v>67</v>
      </c>
      <c r="B70" s="356">
        <v>11</v>
      </c>
      <c r="C70" s="213" t="s">
        <v>641</v>
      </c>
      <c r="D70" s="213" t="s">
        <v>626</v>
      </c>
      <c r="E70" s="214">
        <v>9</v>
      </c>
      <c r="F70" s="232" t="s">
        <v>74</v>
      </c>
      <c r="G70" s="233">
        <v>26</v>
      </c>
      <c r="H70" s="233">
        <v>26</v>
      </c>
      <c r="I70" s="234">
        <v>0.24</v>
      </c>
      <c r="J70" s="232" t="s">
        <v>628</v>
      </c>
      <c r="K70" s="232" t="s">
        <v>625</v>
      </c>
    </row>
    <row r="71" spans="1:11" ht="60" x14ac:dyDescent="0.25">
      <c r="A71" s="109">
        <v>68</v>
      </c>
      <c r="B71" s="356">
        <v>12</v>
      </c>
      <c r="C71" s="213" t="s">
        <v>562</v>
      </c>
      <c r="D71" s="221" t="s">
        <v>556</v>
      </c>
      <c r="E71" s="214">
        <v>9</v>
      </c>
      <c r="F71" s="232" t="s">
        <v>75</v>
      </c>
      <c r="G71" s="233">
        <v>25</v>
      </c>
      <c r="H71" s="233">
        <v>25</v>
      </c>
      <c r="I71" s="234">
        <v>0.23</v>
      </c>
      <c r="J71" s="232" t="s">
        <v>628</v>
      </c>
      <c r="K71" s="235" t="s">
        <v>563</v>
      </c>
    </row>
    <row r="72" spans="1:11" ht="60" x14ac:dyDescent="0.25">
      <c r="A72" s="109">
        <v>69</v>
      </c>
      <c r="B72" s="356">
        <v>13</v>
      </c>
      <c r="C72" s="213" t="s">
        <v>448</v>
      </c>
      <c r="D72" s="213" t="s">
        <v>436</v>
      </c>
      <c r="E72" s="214">
        <v>9</v>
      </c>
      <c r="F72" s="232" t="s">
        <v>76</v>
      </c>
      <c r="G72" s="233">
        <v>24</v>
      </c>
      <c r="H72" s="233">
        <v>24</v>
      </c>
      <c r="I72" s="234">
        <v>0.22</v>
      </c>
      <c r="J72" s="232" t="s">
        <v>628</v>
      </c>
      <c r="K72" s="276" t="s">
        <v>442</v>
      </c>
    </row>
    <row r="73" spans="1:11" ht="60" x14ac:dyDescent="0.25">
      <c r="A73" s="109">
        <v>70</v>
      </c>
      <c r="B73" s="356">
        <v>14</v>
      </c>
      <c r="C73" s="213" t="s">
        <v>449</v>
      </c>
      <c r="D73" s="213" t="s">
        <v>436</v>
      </c>
      <c r="E73" s="214">
        <v>9</v>
      </c>
      <c r="F73" s="232" t="s">
        <v>77</v>
      </c>
      <c r="G73" s="233">
        <v>24</v>
      </c>
      <c r="H73" s="233">
        <v>24</v>
      </c>
      <c r="I73" s="234">
        <v>0.22</v>
      </c>
      <c r="J73" s="232" t="s">
        <v>628</v>
      </c>
      <c r="K73" s="276" t="s">
        <v>442</v>
      </c>
    </row>
    <row r="74" spans="1:11" ht="60" x14ac:dyDescent="0.25">
      <c r="A74" s="109">
        <v>71</v>
      </c>
      <c r="B74" s="356">
        <v>15</v>
      </c>
      <c r="C74" s="213" t="s">
        <v>564</v>
      </c>
      <c r="D74" s="235" t="s">
        <v>556</v>
      </c>
      <c r="E74" s="214">
        <v>9</v>
      </c>
      <c r="F74" s="232" t="s">
        <v>78</v>
      </c>
      <c r="G74" s="233">
        <v>23</v>
      </c>
      <c r="H74" s="233">
        <v>23</v>
      </c>
      <c r="I74" s="234">
        <v>0.21</v>
      </c>
      <c r="J74" s="232" t="s">
        <v>628</v>
      </c>
      <c r="K74" s="214" t="s">
        <v>563</v>
      </c>
    </row>
    <row r="75" spans="1:11" ht="75" x14ac:dyDescent="0.25">
      <c r="A75" s="109">
        <v>72</v>
      </c>
      <c r="B75" s="356">
        <v>16</v>
      </c>
      <c r="C75" s="213" t="s">
        <v>642</v>
      </c>
      <c r="D75" s="213" t="s">
        <v>626</v>
      </c>
      <c r="E75" s="214">
        <v>9</v>
      </c>
      <c r="F75" s="232" t="s">
        <v>79</v>
      </c>
      <c r="G75" s="233">
        <v>22</v>
      </c>
      <c r="H75" s="233">
        <v>22</v>
      </c>
      <c r="I75" s="234">
        <v>0.2</v>
      </c>
      <c r="J75" s="232" t="s">
        <v>628</v>
      </c>
      <c r="K75" s="232" t="s">
        <v>625</v>
      </c>
    </row>
    <row r="76" spans="1:11" ht="60" x14ac:dyDescent="0.25">
      <c r="A76" s="109">
        <v>73</v>
      </c>
      <c r="B76" s="356">
        <v>17</v>
      </c>
      <c r="C76" s="213" t="s">
        <v>614</v>
      </c>
      <c r="D76" s="213" t="s">
        <v>610</v>
      </c>
      <c r="E76" s="214">
        <v>9</v>
      </c>
      <c r="F76" s="232" t="s">
        <v>80</v>
      </c>
      <c r="G76" s="233">
        <v>22</v>
      </c>
      <c r="H76" s="233">
        <v>22</v>
      </c>
      <c r="I76" s="234">
        <v>0.2</v>
      </c>
      <c r="J76" s="232" t="s">
        <v>628</v>
      </c>
      <c r="K76" s="232" t="s">
        <v>611</v>
      </c>
    </row>
    <row r="77" spans="1:11" ht="75" x14ac:dyDescent="0.25">
      <c r="A77" s="109">
        <v>74</v>
      </c>
      <c r="B77" s="356">
        <v>18</v>
      </c>
      <c r="C77" s="213" t="s">
        <v>643</v>
      </c>
      <c r="D77" s="213" t="s">
        <v>626</v>
      </c>
      <c r="E77" s="214">
        <v>9</v>
      </c>
      <c r="F77" s="232" t="s">
        <v>81</v>
      </c>
      <c r="G77" s="233">
        <v>21</v>
      </c>
      <c r="H77" s="233">
        <v>21</v>
      </c>
      <c r="I77" s="234">
        <v>0.19</v>
      </c>
      <c r="J77" s="232" t="s">
        <v>628</v>
      </c>
      <c r="K77" s="232" t="s">
        <v>625</v>
      </c>
    </row>
    <row r="78" spans="1:11" ht="75" x14ac:dyDescent="0.25">
      <c r="A78" s="109">
        <v>75</v>
      </c>
      <c r="B78" s="356">
        <v>19</v>
      </c>
      <c r="C78" s="213" t="s">
        <v>644</v>
      </c>
      <c r="D78" s="213" t="s">
        <v>626</v>
      </c>
      <c r="E78" s="214">
        <v>9</v>
      </c>
      <c r="F78" s="232" t="s">
        <v>82</v>
      </c>
      <c r="G78" s="233">
        <v>19</v>
      </c>
      <c r="H78" s="233">
        <v>19</v>
      </c>
      <c r="I78" s="234">
        <v>0.17</v>
      </c>
      <c r="J78" s="232" t="s">
        <v>628</v>
      </c>
      <c r="K78" s="232" t="s">
        <v>625</v>
      </c>
    </row>
    <row r="79" spans="1:11" ht="60" x14ac:dyDescent="0.25">
      <c r="A79" s="109">
        <v>76</v>
      </c>
      <c r="B79" s="356">
        <v>20</v>
      </c>
      <c r="C79" s="213" t="s">
        <v>450</v>
      </c>
      <c r="D79" s="213" t="s">
        <v>436</v>
      </c>
      <c r="E79" s="214">
        <v>9</v>
      </c>
      <c r="F79" s="232" t="s">
        <v>83</v>
      </c>
      <c r="G79" s="233">
        <v>18</v>
      </c>
      <c r="H79" s="233">
        <v>18</v>
      </c>
      <c r="I79" s="234">
        <v>0.16</v>
      </c>
      <c r="J79" s="232" t="s">
        <v>628</v>
      </c>
      <c r="K79" s="232" t="s">
        <v>442</v>
      </c>
    </row>
    <row r="80" spans="1:11" ht="60" x14ac:dyDescent="0.25">
      <c r="A80" s="109">
        <v>77</v>
      </c>
      <c r="B80" s="356">
        <v>21</v>
      </c>
      <c r="C80" s="213" t="s">
        <v>565</v>
      </c>
      <c r="D80" s="235" t="s">
        <v>556</v>
      </c>
      <c r="E80" s="214">
        <v>9</v>
      </c>
      <c r="F80" s="232" t="s">
        <v>84</v>
      </c>
      <c r="G80" s="233">
        <v>17</v>
      </c>
      <c r="H80" s="233">
        <v>17</v>
      </c>
      <c r="I80" s="234">
        <v>0.15</v>
      </c>
      <c r="J80" s="232" t="s">
        <v>628</v>
      </c>
      <c r="K80" s="214" t="s">
        <v>563</v>
      </c>
    </row>
    <row r="81" spans="1:12" ht="60" x14ac:dyDescent="0.25">
      <c r="A81" s="109">
        <v>78</v>
      </c>
      <c r="B81" s="356">
        <v>22</v>
      </c>
      <c r="C81" s="213" t="s">
        <v>537</v>
      </c>
      <c r="D81" s="213" t="s">
        <v>538</v>
      </c>
      <c r="E81" s="214">
        <v>9</v>
      </c>
      <c r="F81" s="232" t="s">
        <v>85</v>
      </c>
      <c r="G81" s="233">
        <v>17</v>
      </c>
      <c r="H81" s="233">
        <v>17</v>
      </c>
      <c r="I81" s="234">
        <v>0.15</v>
      </c>
      <c r="J81" s="232" t="s">
        <v>628</v>
      </c>
      <c r="K81" s="232" t="s">
        <v>539</v>
      </c>
    </row>
    <row r="82" spans="1:12" ht="60" x14ac:dyDescent="0.25">
      <c r="A82" s="109">
        <v>79</v>
      </c>
      <c r="B82" s="356">
        <v>23</v>
      </c>
      <c r="C82" s="213" t="s">
        <v>566</v>
      </c>
      <c r="D82" s="235" t="s">
        <v>556</v>
      </c>
      <c r="E82" s="214">
        <v>9</v>
      </c>
      <c r="F82" s="232" t="s">
        <v>86</v>
      </c>
      <c r="G82" s="233">
        <v>15</v>
      </c>
      <c r="H82" s="233">
        <v>15</v>
      </c>
      <c r="I82" s="234">
        <v>0.14000000000000001</v>
      </c>
      <c r="J82" s="232" t="s">
        <v>628</v>
      </c>
      <c r="K82" s="214" t="s">
        <v>563</v>
      </c>
    </row>
    <row r="83" spans="1:12" ht="60" x14ac:dyDescent="0.25">
      <c r="A83" s="109">
        <v>80</v>
      </c>
      <c r="B83" s="356">
        <v>24</v>
      </c>
      <c r="C83" s="213" t="s">
        <v>540</v>
      </c>
      <c r="D83" s="213" t="s">
        <v>538</v>
      </c>
      <c r="E83" s="214">
        <v>9</v>
      </c>
      <c r="F83" s="232" t="s">
        <v>87</v>
      </c>
      <c r="G83" s="233">
        <v>14</v>
      </c>
      <c r="H83" s="233">
        <v>14</v>
      </c>
      <c r="I83" s="234">
        <v>0.13</v>
      </c>
      <c r="J83" s="232" t="s">
        <v>628</v>
      </c>
      <c r="K83" s="232" t="s">
        <v>539</v>
      </c>
    </row>
    <row r="84" spans="1:12" ht="60" x14ac:dyDescent="0.25">
      <c r="A84" s="109">
        <v>81</v>
      </c>
      <c r="B84" s="356">
        <v>25</v>
      </c>
      <c r="C84" s="213" t="s">
        <v>567</v>
      </c>
      <c r="D84" s="235" t="s">
        <v>556</v>
      </c>
      <c r="E84" s="214">
        <v>9</v>
      </c>
      <c r="F84" s="232" t="s">
        <v>88</v>
      </c>
      <c r="G84" s="233">
        <v>14</v>
      </c>
      <c r="H84" s="233">
        <v>14</v>
      </c>
      <c r="I84" s="234">
        <v>0.13</v>
      </c>
      <c r="J84" s="232" t="s">
        <v>628</v>
      </c>
      <c r="K84" s="214" t="s">
        <v>563</v>
      </c>
    </row>
    <row r="85" spans="1:12" ht="60" x14ac:dyDescent="0.25">
      <c r="A85" s="109">
        <v>82</v>
      </c>
      <c r="B85" s="356">
        <v>26</v>
      </c>
      <c r="C85" s="213" t="s">
        <v>541</v>
      </c>
      <c r="D85" s="213" t="s">
        <v>538</v>
      </c>
      <c r="E85" s="214">
        <v>9</v>
      </c>
      <c r="F85" s="232" t="s">
        <v>89</v>
      </c>
      <c r="G85" s="233">
        <v>12</v>
      </c>
      <c r="H85" s="233">
        <v>12</v>
      </c>
      <c r="I85" s="234">
        <v>0.11</v>
      </c>
      <c r="J85" s="232" t="s">
        <v>628</v>
      </c>
      <c r="K85" s="232" t="s">
        <v>539</v>
      </c>
    </row>
    <row r="86" spans="1:12" s="60" customFormat="1" ht="75" x14ac:dyDescent="0.25">
      <c r="A86" s="109">
        <v>83</v>
      </c>
      <c r="B86" s="356">
        <v>27</v>
      </c>
      <c r="C86" s="235" t="s">
        <v>1620</v>
      </c>
      <c r="D86" s="213" t="s">
        <v>672</v>
      </c>
      <c r="E86" s="214">
        <v>9</v>
      </c>
      <c r="F86" s="232" t="s">
        <v>90</v>
      </c>
      <c r="G86" s="233">
        <v>12</v>
      </c>
      <c r="H86" s="233">
        <v>12</v>
      </c>
      <c r="I86" s="234">
        <v>0.11</v>
      </c>
      <c r="J86" s="232" t="s">
        <v>628</v>
      </c>
      <c r="K86" s="270" t="s">
        <v>680</v>
      </c>
    </row>
    <row r="87" spans="1:12" ht="60" x14ac:dyDescent="0.25">
      <c r="A87" s="109">
        <v>84</v>
      </c>
      <c r="B87" s="356">
        <v>28</v>
      </c>
      <c r="C87" s="213" t="s">
        <v>568</v>
      </c>
      <c r="D87" s="235" t="s">
        <v>556</v>
      </c>
      <c r="E87" s="214">
        <v>9</v>
      </c>
      <c r="F87" s="232" t="s">
        <v>91</v>
      </c>
      <c r="G87" s="233">
        <v>10</v>
      </c>
      <c r="H87" s="233">
        <v>10</v>
      </c>
      <c r="I87" s="234">
        <v>0.09</v>
      </c>
      <c r="J87" s="232" t="s">
        <v>628</v>
      </c>
      <c r="K87" s="214" t="s">
        <v>563</v>
      </c>
    </row>
    <row r="88" spans="1:12" ht="60" x14ac:dyDescent="0.25">
      <c r="A88" s="109">
        <v>85</v>
      </c>
      <c r="B88" s="356">
        <v>29</v>
      </c>
      <c r="C88" s="213" t="s">
        <v>451</v>
      </c>
      <c r="D88" s="213" t="s">
        <v>436</v>
      </c>
      <c r="E88" s="214">
        <v>9</v>
      </c>
      <c r="F88" s="232" t="s">
        <v>92</v>
      </c>
      <c r="G88" s="233">
        <v>8</v>
      </c>
      <c r="H88" s="233">
        <v>8</v>
      </c>
      <c r="I88" s="234">
        <v>7.0000000000000007E-2</v>
      </c>
      <c r="J88" s="232" t="s">
        <v>628</v>
      </c>
      <c r="K88" s="232" t="s">
        <v>442</v>
      </c>
    </row>
    <row r="89" spans="1:12" ht="60" x14ac:dyDescent="0.25">
      <c r="A89" s="109">
        <v>86</v>
      </c>
      <c r="B89" s="356">
        <v>30</v>
      </c>
      <c r="C89" s="213" t="s">
        <v>420</v>
      </c>
      <c r="D89" s="213" t="s">
        <v>412</v>
      </c>
      <c r="E89" s="214">
        <v>9</v>
      </c>
      <c r="F89" s="232" t="s">
        <v>93</v>
      </c>
      <c r="G89" s="233">
        <v>6</v>
      </c>
      <c r="H89" s="233">
        <v>6</v>
      </c>
      <c r="I89" s="234">
        <v>0.05</v>
      </c>
      <c r="J89" s="232" t="s">
        <v>628</v>
      </c>
      <c r="K89" s="213" t="s">
        <v>413</v>
      </c>
    </row>
    <row r="90" spans="1:12" ht="60" x14ac:dyDescent="0.25">
      <c r="A90" s="109">
        <v>87</v>
      </c>
      <c r="B90" s="356">
        <v>31</v>
      </c>
      <c r="C90" s="213" t="s">
        <v>615</v>
      </c>
      <c r="D90" s="213" t="s">
        <v>610</v>
      </c>
      <c r="E90" s="214">
        <v>9</v>
      </c>
      <c r="F90" s="232" t="s">
        <v>94</v>
      </c>
      <c r="G90" s="233">
        <v>6</v>
      </c>
      <c r="H90" s="233">
        <v>6</v>
      </c>
      <c r="I90" s="234">
        <v>0.05</v>
      </c>
      <c r="J90" s="232" t="s">
        <v>628</v>
      </c>
      <c r="K90" s="232" t="s">
        <v>611</v>
      </c>
    </row>
    <row r="91" spans="1:12" ht="60" x14ac:dyDescent="0.25">
      <c r="A91" s="109">
        <v>88</v>
      </c>
      <c r="B91" s="356">
        <v>32</v>
      </c>
      <c r="C91" s="213" t="s">
        <v>421</v>
      </c>
      <c r="D91" s="213" t="s">
        <v>412</v>
      </c>
      <c r="E91" s="214">
        <v>9</v>
      </c>
      <c r="F91" s="232" t="s">
        <v>95</v>
      </c>
      <c r="G91" s="233">
        <v>0</v>
      </c>
      <c r="H91" s="233">
        <v>0</v>
      </c>
      <c r="I91" s="234">
        <v>0</v>
      </c>
      <c r="J91" s="232" t="s">
        <v>628</v>
      </c>
      <c r="K91" s="213" t="s">
        <v>413</v>
      </c>
    </row>
    <row r="92" spans="1:12" ht="75.75" x14ac:dyDescent="0.3">
      <c r="A92" s="109">
        <v>89</v>
      </c>
      <c r="B92" s="360">
        <v>1</v>
      </c>
      <c r="C92" s="376" t="s">
        <v>645</v>
      </c>
      <c r="D92" s="21" t="s">
        <v>626</v>
      </c>
      <c r="E92" s="215">
        <v>10</v>
      </c>
      <c r="F92" s="144" t="s">
        <v>96</v>
      </c>
      <c r="G92" s="266">
        <v>68</v>
      </c>
      <c r="H92" s="266">
        <v>68</v>
      </c>
      <c r="I92" s="254">
        <v>0.66</v>
      </c>
      <c r="J92" s="377" t="s">
        <v>624</v>
      </c>
      <c r="K92" s="144" t="s">
        <v>625</v>
      </c>
      <c r="L92" s="10" t="s">
        <v>154</v>
      </c>
    </row>
    <row r="93" spans="1:12" ht="75" x14ac:dyDescent="0.25">
      <c r="A93" s="109">
        <v>90</v>
      </c>
      <c r="B93" s="360">
        <v>2</v>
      </c>
      <c r="C93" s="21" t="s">
        <v>646</v>
      </c>
      <c r="D93" s="21" t="s">
        <v>626</v>
      </c>
      <c r="E93" s="215">
        <v>10</v>
      </c>
      <c r="F93" s="144" t="s">
        <v>97</v>
      </c>
      <c r="G93" s="266">
        <v>61</v>
      </c>
      <c r="H93" s="266">
        <v>61</v>
      </c>
      <c r="I93" s="254">
        <v>0.59</v>
      </c>
      <c r="J93" s="377" t="s">
        <v>647</v>
      </c>
      <c r="K93" s="144" t="s">
        <v>625</v>
      </c>
    </row>
    <row r="94" spans="1:12" ht="75" x14ac:dyDescent="0.25">
      <c r="A94" s="109">
        <v>91</v>
      </c>
      <c r="B94" s="360">
        <v>3</v>
      </c>
      <c r="C94" s="21" t="s">
        <v>648</v>
      </c>
      <c r="D94" s="21" t="s">
        <v>626</v>
      </c>
      <c r="E94" s="215">
        <v>10</v>
      </c>
      <c r="F94" s="144" t="s">
        <v>98</v>
      </c>
      <c r="G94" s="266">
        <v>61</v>
      </c>
      <c r="H94" s="266">
        <v>61</v>
      </c>
      <c r="I94" s="254">
        <v>0.59</v>
      </c>
      <c r="J94" s="377" t="s">
        <v>647</v>
      </c>
      <c r="K94" s="144" t="s">
        <v>625</v>
      </c>
    </row>
    <row r="95" spans="1:12" ht="75" x14ac:dyDescent="0.25">
      <c r="A95" s="109">
        <v>92</v>
      </c>
      <c r="B95" s="360">
        <v>4</v>
      </c>
      <c r="C95" s="21" t="s">
        <v>649</v>
      </c>
      <c r="D95" s="21" t="s">
        <v>626</v>
      </c>
      <c r="E95" s="215">
        <v>10</v>
      </c>
      <c r="F95" s="144" t="s">
        <v>99</v>
      </c>
      <c r="G95" s="266">
        <v>58</v>
      </c>
      <c r="H95" s="266">
        <v>58</v>
      </c>
      <c r="I95" s="254">
        <v>0.56000000000000005</v>
      </c>
      <c r="J95" s="377" t="s">
        <v>647</v>
      </c>
      <c r="K95" s="144" t="s">
        <v>625</v>
      </c>
    </row>
    <row r="96" spans="1:12" ht="75" x14ac:dyDescent="0.25">
      <c r="A96" s="109">
        <v>93</v>
      </c>
      <c r="B96" s="360">
        <v>5</v>
      </c>
      <c r="C96" s="21" t="s">
        <v>650</v>
      </c>
      <c r="D96" s="21" t="s">
        <v>626</v>
      </c>
      <c r="E96" s="215">
        <v>10</v>
      </c>
      <c r="F96" s="144" t="s">
        <v>100</v>
      </c>
      <c r="G96" s="266">
        <v>54</v>
      </c>
      <c r="H96" s="266">
        <v>54</v>
      </c>
      <c r="I96" s="254">
        <v>0.52</v>
      </c>
      <c r="J96" s="377" t="s">
        <v>647</v>
      </c>
      <c r="K96" s="144" t="s">
        <v>625</v>
      </c>
    </row>
    <row r="97" spans="1:11" ht="45" x14ac:dyDescent="0.25">
      <c r="A97" s="109">
        <v>94</v>
      </c>
      <c r="B97" s="360">
        <v>6</v>
      </c>
      <c r="C97" s="21" t="s">
        <v>701</v>
      </c>
      <c r="D97" s="21" t="s">
        <v>702</v>
      </c>
      <c r="E97" s="215">
        <v>10</v>
      </c>
      <c r="F97" s="144" t="s">
        <v>101</v>
      </c>
      <c r="G97" s="266">
        <v>51</v>
      </c>
      <c r="H97" s="266">
        <v>51</v>
      </c>
      <c r="I97" s="361">
        <f>H97/103*100</f>
        <v>49.514563106796118</v>
      </c>
      <c r="J97" s="377" t="s">
        <v>647</v>
      </c>
      <c r="K97" s="144" t="s">
        <v>703</v>
      </c>
    </row>
    <row r="98" spans="1:11" ht="60" x14ac:dyDescent="0.25">
      <c r="A98" s="109">
        <v>95</v>
      </c>
      <c r="B98" s="360">
        <v>7</v>
      </c>
      <c r="C98" s="21" t="s">
        <v>522</v>
      </c>
      <c r="D98" s="21" t="s">
        <v>523</v>
      </c>
      <c r="E98" s="215">
        <v>10</v>
      </c>
      <c r="F98" s="144" t="s">
        <v>102</v>
      </c>
      <c r="G98" s="266">
        <v>47</v>
      </c>
      <c r="H98" s="266">
        <v>47</v>
      </c>
      <c r="I98" s="254">
        <v>0.46</v>
      </c>
      <c r="J98" s="377" t="s">
        <v>647</v>
      </c>
      <c r="K98" s="144" t="s">
        <v>516</v>
      </c>
    </row>
    <row r="99" spans="1:11" ht="75" x14ac:dyDescent="0.25">
      <c r="A99" s="109">
        <v>96</v>
      </c>
      <c r="B99" s="360">
        <v>8</v>
      </c>
      <c r="C99" s="21" t="s">
        <v>651</v>
      </c>
      <c r="D99" s="21" t="s">
        <v>626</v>
      </c>
      <c r="E99" s="215">
        <v>10</v>
      </c>
      <c r="F99" s="144" t="s">
        <v>103</v>
      </c>
      <c r="G99" s="266">
        <v>47</v>
      </c>
      <c r="H99" s="266">
        <v>47</v>
      </c>
      <c r="I99" s="254">
        <v>0.46</v>
      </c>
      <c r="J99" s="377" t="s">
        <v>647</v>
      </c>
      <c r="K99" s="144" t="s">
        <v>625</v>
      </c>
    </row>
    <row r="100" spans="1:11" ht="75" x14ac:dyDescent="0.25">
      <c r="A100" s="109">
        <v>97</v>
      </c>
      <c r="B100" s="360">
        <v>9</v>
      </c>
      <c r="C100" s="21" t="s">
        <v>652</v>
      </c>
      <c r="D100" s="21" t="s">
        <v>626</v>
      </c>
      <c r="E100" s="215">
        <v>10</v>
      </c>
      <c r="F100" s="144" t="s">
        <v>104</v>
      </c>
      <c r="G100" s="266">
        <v>43</v>
      </c>
      <c r="H100" s="266">
        <v>43</v>
      </c>
      <c r="I100" s="254">
        <v>0.42</v>
      </c>
      <c r="J100" s="377" t="s">
        <v>647</v>
      </c>
      <c r="K100" s="144" t="s">
        <v>625</v>
      </c>
    </row>
    <row r="101" spans="1:11" ht="75" x14ac:dyDescent="0.25">
      <c r="A101" s="109">
        <v>98</v>
      </c>
      <c r="B101" s="360">
        <v>10</v>
      </c>
      <c r="C101" s="21" t="s">
        <v>681</v>
      </c>
      <c r="D101" s="21" t="s">
        <v>672</v>
      </c>
      <c r="E101" s="215">
        <v>10</v>
      </c>
      <c r="F101" s="21" t="s">
        <v>105</v>
      </c>
      <c r="G101" s="215">
        <v>39</v>
      </c>
      <c r="H101" s="215">
        <v>39</v>
      </c>
      <c r="I101" s="215">
        <v>37.9</v>
      </c>
      <c r="J101" s="144" t="s">
        <v>628</v>
      </c>
      <c r="K101" s="21" t="s">
        <v>682</v>
      </c>
    </row>
    <row r="102" spans="1:11" ht="60" x14ac:dyDescent="0.25">
      <c r="A102" s="109">
        <v>99</v>
      </c>
      <c r="B102" s="360">
        <v>11</v>
      </c>
      <c r="C102" s="21" t="s">
        <v>452</v>
      </c>
      <c r="D102" s="21" t="s">
        <v>436</v>
      </c>
      <c r="E102" s="215">
        <v>10</v>
      </c>
      <c r="F102" s="144" t="s">
        <v>106</v>
      </c>
      <c r="G102" s="266">
        <v>37</v>
      </c>
      <c r="H102" s="266">
        <v>37</v>
      </c>
      <c r="I102" s="254">
        <v>0.36</v>
      </c>
      <c r="J102" s="144" t="s">
        <v>628</v>
      </c>
      <c r="K102" s="144" t="s">
        <v>439</v>
      </c>
    </row>
    <row r="103" spans="1:11" ht="75" x14ac:dyDescent="0.25">
      <c r="A103" s="109">
        <v>100</v>
      </c>
      <c r="B103" s="360">
        <v>12</v>
      </c>
      <c r="C103" s="21" t="s">
        <v>505</v>
      </c>
      <c r="D103" s="21" t="s">
        <v>498</v>
      </c>
      <c r="E103" s="215">
        <v>10</v>
      </c>
      <c r="F103" s="144" t="s">
        <v>107</v>
      </c>
      <c r="G103" s="266">
        <v>37</v>
      </c>
      <c r="H103" s="266">
        <v>37</v>
      </c>
      <c r="I103" s="254">
        <v>0.36</v>
      </c>
      <c r="J103" s="144" t="s">
        <v>628</v>
      </c>
      <c r="K103" s="144" t="s">
        <v>499</v>
      </c>
    </row>
    <row r="104" spans="1:11" ht="75" x14ac:dyDescent="0.25">
      <c r="A104" s="109">
        <v>101</v>
      </c>
      <c r="B104" s="360">
        <v>13</v>
      </c>
      <c r="C104" s="21" t="s">
        <v>653</v>
      </c>
      <c r="D104" s="21" t="s">
        <v>626</v>
      </c>
      <c r="E104" s="215">
        <v>10</v>
      </c>
      <c r="F104" s="144" t="s">
        <v>108</v>
      </c>
      <c r="G104" s="266">
        <v>36</v>
      </c>
      <c r="H104" s="266">
        <v>36</v>
      </c>
      <c r="I104" s="254">
        <v>0.35</v>
      </c>
      <c r="J104" s="144" t="s">
        <v>628</v>
      </c>
      <c r="K104" s="144" t="s">
        <v>625</v>
      </c>
    </row>
    <row r="105" spans="1:11" ht="45" x14ac:dyDescent="0.25">
      <c r="A105" s="109">
        <v>102</v>
      </c>
      <c r="B105" s="360">
        <v>14</v>
      </c>
      <c r="C105" s="21" t="s">
        <v>395</v>
      </c>
      <c r="D105" s="21" t="s">
        <v>391</v>
      </c>
      <c r="E105" s="215">
        <v>10</v>
      </c>
      <c r="F105" s="144" t="s">
        <v>109</v>
      </c>
      <c r="G105" s="266">
        <v>36</v>
      </c>
      <c r="H105" s="266">
        <v>36</v>
      </c>
      <c r="I105" s="254">
        <v>0.35</v>
      </c>
      <c r="J105" s="144" t="s">
        <v>628</v>
      </c>
      <c r="K105" s="144" t="s">
        <v>392</v>
      </c>
    </row>
    <row r="106" spans="1:11" ht="60" x14ac:dyDescent="0.25">
      <c r="A106" s="109">
        <v>103</v>
      </c>
      <c r="B106" s="360">
        <v>15</v>
      </c>
      <c r="C106" s="21" t="s">
        <v>453</v>
      </c>
      <c r="D106" s="21" t="s">
        <v>436</v>
      </c>
      <c r="E106" s="215">
        <v>10</v>
      </c>
      <c r="F106" s="144" t="s">
        <v>110</v>
      </c>
      <c r="G106" s="266">
        <v>36</v>
      </c>
      <c r="H106" s="266">
        <v>36</v>
      </c>
      <c r="I106" s="254">
        <v>0.35</v>
      </c>
      <c r="J106" s="144" t="s">
        <v>628</v>
      </c>
      <c r="K106" s="144" t="s">
        <v>439</v>
      </c>
    </row>
    <row r="107" spans="1:11" ht="60" x14ac:dyDescent="0.25">
      <c r="A107" s="109">
        <v>104</v>
      </c>
      <c r="B107" s="360">
        <v>16</v>
      </c>
      <c r="C107" s="21" t="s">
        <v>524</v>
      </c>
      <c r="D107" s="21" t="s">
        <v>523</v>
      </c>
      <c r="E107" s="215">
        <v>10</v>
      </c>
      <c r="F107" s="144" t="s">
        <v>111</v>
      </c>
      <c r="G107" s="266">
        <v>32</v>
      </c>
      <c r="H107" s="266">
        <v>32</v>
      </c>
      <c r="I107" s="254">
        <v>0.31</v>
      </c>
      <c r="J107" s="144" t="s">
        <v>628</v>
      </c>
      <c r="K107" s="144" t="s">
        <v>516</v>
      </c>
    </row>
    <row r="108" spans="1:11" s="58" customFormat="1" ht="60" x14ac:dyDescent="0.25">
      <c r="A108" s="109">
        <v>105</v>
      </c>
      <c r="B108" s="360">
        <v>17</v>
      </c>
      <c r="C108" s="21" t="s">
        <v>727</v>
      </c>
      <c r="D108" s="21" t="s">
        <v>728</v>
      </c>
      <c r="E108" s="215">
        <v>10</v>
      </c>
      <c r="F108" s="144" t="s">
        <v>112</v>
      </c>
      <c r="G108" s="266">
        <v>31</v>
      </c>
      <c r="H108" s="266">
        <v>31</v>
      </c>
      <c r="I108" s="266">
        <v>30</v>
      </c>
      <c r="J108" s="144" t="s">
        <v>628</v>
      </c>
      <c r="K108" s="144" t="s">
        <v>392</v>
      </c>
    </row>
    <row r="109" spans="1:11" ht="60" x14ac:dyDescent="0.25">
      <c r="A109" s="109">
        <v>106</v>
      </c>
      <c r="B109" s="360">
        <v>18</v>
      </c>
      <c r="C109" s="21" t="s">
        <v>542</v>
      </c>
      <c r="D109" s="21" t="s">
        <v>538</v>
      </c>
      <c r="E109" s="215">
        <v>10</v>
      </c>
      <c r="F109" s="144" t="s">
        <v>113</v>
      </c>
      <c r="G109" s="266">
        <v>29</v>
      </c>
      <c r="H109" s="266">
        <v>29</v>
      </c>
      <c r="I109" s="254">
        <v>0.28000000000000003</v>
      </c>
      <c r="J109" s="144" t="s">
        <v>628</v>
      </c>
      <c r="K109" s="144" t="s">
        <v>539</v>
      </c>
    </row>
    <row r="110" spans="1:11" ht="75" x14ac:dyDescent="0.25">
      <c r="A110" s="109">
        <v>107</v>
      </c>
      <c r="B110" s="360">
        <v>19</v>
      </c>
      <c r="C110" s="21" t="s">
        <v>683</v>
      </c>
      <c r="D110" s="21" t="s">
        <v>672</v>
      </c>
      <c r="E110" s="215">
        <v>10</v>
      </c>
      <c r="F110" s="21" t="s">
        <v>114</v>
      </c>
      <c r="G110" s="215">
        <v>27</v>
      </c>
      <c r="H110" s="215">
        <v>27</v>
      </c>
      <c r="I110" s="215">
        <v>26.2</v>
      </c>
      <c r="J110" s="144" t="s">
        <v>628</v>
      </c>
      <c r="K110" s="21" t="s">
        <v>682</v>
      </c>
    </row>
    <row r="111" spans="1:11" ht="60" x14ac:dyDescent="0.25">
      <c r="A111" s="109">
        <v>108</v>
      </c>
      <c r="B111" s="360">
        <v>20</v>
      </c>
      <c r="C111" s="21" t="s">
        <v>454</v>
      </c>
      <c r="D111" s="21" t="s">
        <v>436</v>
      </c>
      <c r="E111" s="215">
        <v>10</v>
      </c>
      <c r="F111" s="144" t="s">
        <v>115</v>
      </c>
      <c r="G111" s="266">
        <v>23</v>
      </c>
      <c r="H111" s="266">
        <v>23</v>
      </c>
      <c r="I111" s="254">
        <v>0.22</v>
      </c>
      <c r="J111" s="144" t="s">
        <v>628</v>
      </c>
      <c r="K111" s="144" t="s">
        <v>439</v>
      </c>
    </row>
    <row r="112" spans="1:11" ht="60" x14ac:dyDescent="0.25">
      <c r="A112" s="109">
        <v>109</v>
      </c>
      <c r="B112" s="360">
        <v>21</v>
      </c>
      <c r="C112" s="264" t="s">
        <v>731</v>
      </c>
      <c r="D112" s="21" t="s">
        <v>621</v>
      </c>
      <c r="E112" s="215">
        <v>10</v>
      </c>
      <c r="F112" s="144" t="s">
        <v>116</v>
      </c>
      <c r="G112" s="266">
        <v>23</v>
      </c>
      <c r="H112" s="266">
        <v>23</v>
      </c>
      <c r="I112" s="266">
        <v>22.3</v>
      </c>
      <c r="J112" s="144" t="s">
        <v>628</v>
      </c>
      <c r="K112" s="144" t="s">
        <v>620</v>
      </c>
    </row>
    <row r="113" spans="1:12" ht="75" x14ac:dyDescent="0.25">
      <c r="A113" s="109">
        <v>110</v>
      </c>
      <c r="B113" s="360">
        <v>22</v>
      </c>
      <c r="C113" s="21" t="s">
        <v>684</v>
      </c>
      <c r="D113" s="21" t="s">
        <v>672</v>
      </c>
      <c r="E113" s="215">
        <v>10</v>
      </c>
      <c r="F113" s="21" t="s">
        <v>117</v>
      </c>
      <c r="G113" s="215">
        <v>22</v>
      </c>
      <c r="H113" s="215">
        <v>22</v>
      </c>
      <c r="I113" s="215">
        <v>21.4</v>
      </c>
      <c r="J113" s="144" t="s">
        <v>628</v>
      </c>
      <c r="K113" s="21" t="s">
        <v>682</v>
      </c>
    </row>
    <row r="114" spans="1:12" ht="60" x14ac:dyDescent="0.25">
      <c r="A114" s="109">
        <v>111</v>
      </c>
      <c r="B114" s="360">
        <v>23</v>
      </c>
      <c r="C114" s="21" t="s">
        <v>525</v>
      </c>
      <c r="D114" s="21" t="s">
        <v>523</v>
      </c>
      <c r="E114" s="215">
        <v>10</v>
      </c>
      <c r="F114" s="144" t="s">
        <v>118</v>
      </c>
      <c r="G114" s="266">
        <v>21</v>
      </c>
      <c r="H114" s="266">
        <v>21</v>
      </c>
      <c r="I114" s="254">
        <v>0.2</v>
      </c>
      <c r="J114" s="144" t="s">
        <v>628</v>
      </c>
      <c r="K114" s="144" t="s">
        <v>516</v>
      </c>
    </row>
    <row r="115" spans="1:12" ht="60" x14ac:dyDescent="0.25">
      <c r="A115" s="109">
        <v>112</v>
      </c>
      <c r="B115" s="360">
        <v>24</v>
      </c>
      <c r="C115" s="21" t="s">
        <v>526</v>
      </c>
      <c r="D115" s="21" t="s">
        <v>523</v>
      </c>
      <c r="E115" s="215">
        <v>10</v>
      </c>
      <c r="F115" s="144" t="s">
        <v>119</v>
      </c>
      <c r="G115" s="266">
        <v>20</v>
      </c>
      <c r="H115" s="266">
        <v>20</v>
      </c>
      <c r="I115" s="254">
        <v>0.19</v>
      </c>
      <c r="J115" s="144" t="s">
        <v>628</v>
      </c>
      <c r="K115" s="144" t="s">
        <v>516</v>
      </c>
    </row>
    <row r="116" spans="1:12" ht="45" x14ac:dyDescent="0.25">
      <c r="A116" s="109">
        <v>113</v>
      </c>
      <c r="B116" s="360">
        <v>25</v>
      </c>
      <c r="C116" s="21" t="s">
        <v>704</v>
      </c>
      <c r="D116" s="21" t="s">
        <v>702</v>
      </c>
      <c r="E116" s="215">
        <v>10</v>
      </c>
      <c r="F116" s="144" t="s">
        <v>120</v>
      </c>
      <c r="G116" s="266">
        <v>15</v>
      </c>
      <c r="H116" s="266">
        <v>15</v>
      </c>
      <c r="I116" s="361">
        <f>H116/103*100</f>
        <v>14.563106796116504</v>
      </c>
      <c r="J116" s="144" t="s">
        <v>628</v>
      </c>
      <c r="K116" s="144" t="s">
        <v>703</v>
      </c>
    </row>
    <row r="117" spans="1:12" ht="60" x14ac:dyDescent="0.25">
      <c r="A117" s="109">
        <v>114</v>
      </c>
      <c r="B117" s="360">
        <v>26</v>
      </c>
      <c r="C117" s="21" t="s">
        <v>527</v>
      </c>
      <c r="D117" s="21" t="s">
        <v>523</v>
      </c>
      <c r="E117" s="215">
        <v>10</v>
      </c>
      <c r="F117" s="144" t="s">
        <v>121</v>
      </c>
      <c r="G117" s="266">
        <v>14</v>
      </c>
      <c r="H117" s="266">
        <v>14</v>
      </c>
      <c r="I117" s="254">
        <v>0.14000000000000001</v>
      </c>
      <c r="J117" s="144" t="s">
        <v>628</v>
      </c>
      <c r="K117" s="144" t="s">
        <v>516</v>
      </c>
    </row>
    <row r="118" spans="1:12" ht="60" x14ac:dyDescent="0.25">
      <c r="A118" s="109">
        <v>115</v>
      </c>
      <c r="B118" s="360">
        <v>27</v>
      </c>
      <c r="C118" s="21" t="s">
        <v>528</v>
      </c>
      <c r="D118" s="21" t="s">
        <v>523</v>
      </c>
      <c r="E118" s="215">
        <v>10</v>
      </c>
      <c r="F118" s="144" t="s">
        <v>122</v>
      </c>
      <c r="G118" s="266">
        <v>13</v>
      </c>
      <c r="H118" s="266">
        <v>13</v>
      </c>
      <c r="I118" s="254">
        <v>0.13</v>
      </c>
      <c r="J118" s="144" t="s">
        <v>628</v>
      </c>
      <c r="K118" s="144" t="s">
        <v>516</v>
      </c>
    </row>
    <row r="119" spans="1:12" ht="60" x14ac:dyDescent="0.25">
      <c r="A119" s="109">
        <v>116</v>
      </c>
      <c r="B119" s="360">
        <v>28</v>
      </c>
      <c r="C119" s="147" t="s">
        <v>732</v>
      </c>
      <c r="D119" s="21" t="s">
        <v>621</v>
      </c>
      <c r="E119" s="215">
        <v>10</v>
      </c>
      <c r="F119" s="144" t="s">
        <v>123</v>
      </c>
      <c r="G119" s="266">
        <v>12</v>
      </c>
      <c r="H119" s="266">
        <v>12</v>
      </c>
      <c r="I119" s="266">
        <v>11.65</v>
      </c>
      <c r="J119" s="144" t="s">
        <v>628</v>
      </c>
      <c r="K119" s="144" t="s">
        <v>620</v>
      </c>
    </row>
    <row r="120" spans="1:12" ht="45" x14ac:dyDescent="0.25">
      <c r="A120" s="109">
        <v>117</v>
      </c>
      <c r="B120" s="360">
        <v>29</v>
      </c>
      <c r="C120" s="21" t="s">
        <v>396</v>
      </c>
      <c r="D120" s="21" t="s">
        <v>391</v>
      </c>
      <c r="E120" s="215">
        <v>10</v>
      </c>
      <c r="F120" s="144" t="s">
        <v>124</v>
      </c>
      <c r="G120" s="266">
        <v>11</v>
      </c>
      <c r="H120" s="266">
        <v>11</v>
      </c>
      <c r="I120" s="254">
        <v>0.11</v>
      </c>
      <c r="J120" s="144" t="s">
        <v>628</v>
      </c>
      <c r="K120" s="144" t="s">
        <v>392</v>
      </c>
    </row>
    <row r="121" spans="1:12" ht="75" x14ac:dyDescent="0.25">
      <c r="A121" s="109">
        <v>118</v>
      </c>
      <c r="B121" s="360">
        <v>30</v>
      </c>
      <c r="C121" s="21" t="s">
        <v>506</v>
      </c>
      <c r="D121" s="21" t="s">
        <v>498</v>
      </c>
      <c r="E121" s="215">
        <v>10</v>
      </c>
      <c r="F121" s="144" t="s">
        <v>125</v>
      </c>
      <c r="G121" s="266">
        <v>10</v>
      </c>
      <c r="H121" s="266">
        <v>10</v>
      </c>
      <c r="I121" s="254">
        <v>0.1</v>
      </c>
      <c r="J121" s="144" t="s">
        <v>628</v>
      </c>
      <c r="K121" s="144" t="s">
        <v>499</v>
      </c>
    </row>
    <row r="122" spans="1:12" ht="75" x14ac:dyDescent="0.25">
      <c r="A122" s="109">
        <v>119</v>
      </c>
      <c r="B122" s="360">
        <v>31</v>
      </c>
      <c r="C122" s="21" t="s">
        <v>685</v>
      </c>
      <c r="D122" s="21" t="s">
        <v>672</v>
      </c>
      <c r="E122" s="215">
        <v>10</v>
      </c>
      <c r="F122" s="21" t="s">
        <v>126</v>
      </c>
      <c r="G122" s="215">
        <v>10</v>
      </c>
      <c r="H122" s="215">
        <v>10</v>
      </c>
      <c r="I122" s="215">
        <v>9.6999999999999993</v>
      </c>
      <c r="J122" s="144" t="s">
        <v>628</v>
      </c>
      <c r="K122" s="21" t="s">
        <v>682</v>
      </c>
    </row>
    <row r="123" spans="1:12" ht="60" x14ac:dyDescent="0.25">
      <c r="A123" s="109">
        <v>120</v>
      </c>
      <c r="B123" s="360">
        <v>32</v>
      </c>
      <c r="C123" s="21" t="s">
        <v>422</v>
      </c>
      <c r="D123" s="21" t="s">
        <v>412</v>
      </c>
      <c r="E123" s="215">
        <v>10</v>
      </c>
      <c r="F123" s="144" t="s">
        <v>127</v>
      </c>
      <c r="G123" s="266">
        <v>9</v>
      </c>
      <c r="H123" s="266">
        <v>9</v>
      </c>
      <c r="I123" s="254">
        <v>0.09</v>
      </c>
      <c r="J123" s="144" t="s">
        <v>628</v>
      </c>
      <c r="K123" s="21" t="s">
        <v>413</v>
      </c>
    </row>
    <row r="124" spans="1:12" ht="75" x14ac:dyDescent="0.25">
      <c r="A124" s="109">
        <v>121</v>
      </c>
      <c r="B124" s="360">
        <v>33</v>
      </c>
      <c r="C124" s="21" t="s">
        <v>686</v>
      </c>
      <c r="D124" s="21" t="s">
        <v>672</v>
      </c>
      <c r="E124" s="215">
        <v>10</v>
      </c>
      <c r="F124" s="21" t="s">
        <v>128</v>
      </c>
      <c r="G124" s="215">
        <v>6</v>
      </c>
      <c r="H124" s="215">
        <v>6</v>
      </c>
      <c r="I124" s="215">
        <v>5.8</v>
      </c>
      <c r="J124" s="144" t="s">
        <v>628</v>
      </c>
      <c r="K124" s="21" t="s">
        <v>682</v>
      </c>
    </row>
    <row r="125" spans="1:12" ht="60.75" x14ac:dyDescent="0.3">
      <c r="A125" s="109">
        <v>122</v>
      </c>
      <c r="B125" s="362">
        <v>1</v>
      </c>
      <c r="C125" s="70" t="s">
        <v>593</v>
      </c>
      <c r="D125" s="70" t="s">
        <v>587</v>
      </c>
      <c r="E125" s="71">
        <v>11</v>
      </c>
      <c r="F125" s="108" t="s">
        <v>129</v>
      </c>
      <c r="G125" s="109">
        <v>75</v>
      </c>
      <c r="H125" s="363">
        <v>75</v>
      </c>
      <c r="I125" s="110">
        <f>H125/128</f>
        <v>0.5859375</v>
      </c>
      <c r="J125" s="393" t="s">
        <v>624</v>
      </c>
      <c r="K125" s="108" t="s">
        <v>588</v>
      </c>
      <c r="L125" s="10" t="s">
        <v>156</v>
      </c>
    </row>
    <row r="126" spans="1:12" ht="60" x14ac:dyDescent="0.25">
      <c r="A126" s="109">
        <v>123</v>
      </c>
      <c r="B126" s="362">
        <v>2</v>
      </c>
      <c r="C126" s="310" t="s">
        <v>733</v>
      </c>
      <c r="D126" s="70" t="s">
        <v>621</v>
      </c>
      <c r="E126" s="71">
        <v>11</v>
      </c>
      <c r="F126" s="108" t="s">
        <v>130</v>
      </c>
      <c r="G126" s="109">
        <v>70</v>
      </c>
      <c r="H126" s="109">
        <v>70</v>
      </c>
      <c r="I126" s="109">
        <v>54.6</v>
      </c>
      <c r="J126" s="393" t="s">
        <v>1621</v>
      </c>
      <c r="K126" s="108" t="s">
        <v>620</v>
      </c>
    </row>
    <row r="127" spans="1:12" ht="75" x14ac:dyDescent="0.25">
      <c r="A127" s="109">
        <v>124</v>
      </c>
      <c r="B127" s="362">
        <v>3</v>
      </c>
      <c r="C127" s="70" t="s">
        <v>654</v>
      </c>
      <c r="D127" s="70" t="s">
        <v>626</v>
      </c>
      <c r="E127" s="71">
        <v>11</v>
      </c>
      <c r="F127" s="108" t="s">
        <v>131</v>
      </c>
      <c r="G127" s="109">
        <v>70</v>
      </c>
      <c r="H127" s="109">
        <v>70</v>
      </c>
      <c r="I127" s="110">
        <v>0.55000000000000004</v>
      </c>
      <c r="J127" s="393" t="s">
        <v>647</v>
      </c>
      <c r="K127" s="108" t="s">
        <v>625</v>
      </c>
    </row>
    <row r="128" spans="1:12" ht="75" x14ac:dyDescent="0.25">
      <c r="A128" s="109">
        <v>125</v>
      </c>
      <c r="B128" s="362">
        <v>4</v>
      </c>
      <c r="C128" s="70" t="s">
        <v>507</v>
      </c>
      <c r="D128" s="112" t="s">
        <v>498</v>
      </c>
      <c r="E128" s="71">
        <v>11</v>
      </c>
      <c r="F128" s="108" t="s">
        <v>132</v>
      </c>
      <c r="G128" s="109">
        <v>66</v>
      </c>
      <c r="H128" s="109">
        <v>66</v>
      </c>
      <c r="I128" s="110">
        <v>0.52</v>
      </c>
      <c r="J128" s="393" t="s">
        <v>647</v>
      </c>
      <c r="K128" s="113" t="s">
        <v>499</v>
      </c>
    </row>
    <row r="129" spans="1:11" ht="45" x14ac:dyDescent="0.25">
      <c r="A129" s="109">
        <v>126</v>
      </c>
      <c r="B129" s="362">
        <v>5</v>
      </c>
      <c r="C129" s="70" t="s">
        <v>397</v>
      </c>
      <c r="D129" s="70" t="s">
        <v>391</v>
      </c>
      <c r="E129" s="71">
        <v>11</v>
      </c>
      <c r="F129" s="108" t="s">
        <v>133</v>
      </c>
      <c r="G129" s="109">
        <v>65</v>
      </c>
      <c r="H129" s="109">
        <v>65</v>
      </c>
      <c r="I129" s="110">
        <v>0.51</v>
      </c>
      <c r="J129" s="393" t="s">
        <v>647</v>
      </c>
      <c r="K129" s="108" t="s">
        <v>392</v>
      </c>
    </row>
    <row r="130" spans="1:11" ht="75" x14ac:dyDescent="0.25">
      <c r="A130" s="109">
        <v>127</v>
      </c>
      <c r="B130" s="362">
        <v>6</v>
      </c>
      <c r="C130" s="70" t="s">
        <v>655</v>
      </c>
      <c r="D130" s="70" t="s">
        <v>626</v>
      </c>
      <c r="E130" s="71">
        <v>11</v>
      </c>
      <c r="F130" s="108" t="s">
        <v>134</v>
      </c>
      <c r="G130" s="109">
        <v>63</v>
      </c>
      <c r="H130" s="109">
        <v>63</v>
      </c>
      <c r="I130" s="110">
        <v>0.49</v>
      </c>
      <c r="J130" s="393" t="s">
        <v>647</v>
      </c>
      <c r="K130" s="108" t="s">
        <v>625</v>
      </c>
    </row>
    <row r="131" spans="1:11" ht="45" x14ac:dyDescent="0.25">
      <c r="A131" s="109">
        <v>128</v>
      </c>
      <c r="B131" s="362">
        <v>7</v>
      </c>
      <c r="C131" s="70" t="s">
        <v>529</v>
      </c>
      <c r="D131" s="70" t="s">
        <v>521</v>
      </c>
      <c r="E131" s="71">
        <v>11</v>
      </c>
      <c r="F131" s="108" t="s">
        <v>135</v>
      </c>
      <c r="G131" s="109">
        <v>60</v>
      </c>
      <c r="H131" s="109">
        <v>60</v>
      </c>
      <c r="I131" s="110">
        <v>0.47</v>
      </c>
      <c r="J131" s="393" t="s">
        <v>647</v>
      </c>
      <c r="K131" s="108" t="s">
        <v>516</v>
      </c>
    </row>
    <row r="132" spans="1:11" ht="75" x14ac:dyDescent="0.25">
      <c r="A132" s="109">
        <v>129</v>
      </c>
      <c r="B132" s="362">
        <v>8</v>
      </c>
      <c r="C132" s="70" t="s">
        <v>656</v>
      </c>
      <c r="D132" s="70" t="s">
        <v>626</v>
      </c>
      <c r="E132" s="71">
        <v>11</v>
      </c>
      <c r="F132" s="108" t="s">
        <v>136</v>
      </c>
      <c r="G132" s="109">
        <v>57</v>
      </c>
      <c r="H132" s="109">
        <v>57</v>
      </c>
      <c r="I132" s="110">
        <v>0.45</v>
      </c>
      <c r="J132" s="393" t="s">
        <v>647</v>
      </c>
      <c r="K132" s="108" t="s">
        <v>625</v>
      </c>
    </row>
    <row r="133" spans="1:11" ht="45" x14ac:dyDescent="0.25">
      <c r="A133" s="109">
        <v>130</v>
      </c>
      <c r="B133" s="362">
        <v>9</v>
      </c>
      <c r="C133" s="310" t="s">
        <v>734</v>
      </c>
      <c r="D133" s="70" t="s">
        <v>622</v>
      </c>
      <c r="E133" s="71">
        <v>11</v>
      </c>
      <c r="F133" s="108" t="s">
        <v>137</v>
      </c>
      <c r="G133" s="109">
        <v>57</v>
      </c>
      <c r="H133" s="109">
        <v>57</v>
      </c>
      <c r="I133" s="109">
        <v>44.5</v>
      </c>
      <c r="J133" s="393" t="s">
        <v>647</v>
      </c>
      <c r="K133" s="108" t="s">
        <v>620</v>
      </c>
    </row>
    <row r="134" spans="1:11" ht="60" x14ac:dyDescent="0.25">
      <c r="A134" s="109">
        <v>131</v>
      </c>
      <c r="B134" s="362">
        <v>10</v>
      </c>
      <c r="C134" s="70" t="s">
        <v>616</v>
      </c>
      <c r="D134" s="70" t="s">
        <v>610</v>
      </c>
      <c r="E134" s="71">
        <v>11</v>
      </c>
      <c r="F134" s="108" t="s">
        <v>138</v>
      </c>
      <c r="G134" s="109">
        <v>57</v>
      </c>
      <c r="H134" s="109">
        <v>57</v>
      </c>
      <c r="I134" s="110">
        <v>0.45</v>
      </c>
      <c r="J134" s="393" t="s">
        <v>647</v>
      </c>
      <c r="K134" s="108" t="s">
        <v>611</v>
      </c>
    </row>
    <row r="135" spans="1:11" ht="75" x14ac:dyDescent="0.25">
      <c r="A135" s="109">
        <v>132</v>
      </c>
      <c r="B135" s="362">
        <v>11</v>
      </c>
      <c r="C135" s="70" t="s">
        <v>657</v>
      </c>
      <c r="D135" s="70" t="s">
        <v>626</v>
      </c>
      <c r="E135" s="71">
        <v>11</v>
      </c>
      <c r="F135" s="108" t="s">
        <v>139</v>
      </c>
      <c r="G135" s="109">
        <v>51</v>
      </c>
      <c r="H135" s="109">
        <v>51</v>
      </c>
      <c r="I135" s="110">
        <v>0.4</v>
      </c>
      <c r="J135" s="393" t="s">
        <v>647</v>
      </c>
      <c r="K135" s="108" t="s">
        <v>625</v>
      </c>
    </row>
    <row r="136" spans="1:11" ht="75" x14ac:dyDescent="0.25">
      <c r="A136" s="109">
        <v>133</v>
      </c>
      <c r="B136" s="362">
        <v>12</v>
      </c>
      <c r="C136" s="70" t="s">
        <v>658</v>
      </c>
      <c r="D136" s="70" t="s">
        <v>626</v>
      </c>
      <c r="E136" s="71">
        <v>11</v>
      </c>
      <c r="F136" s="108" t="s">
        <v>140</v>
      </c>
      <c r="G136" s="109">
        <v>45</v>
      </c>
      <c r="H136" s="109">
        <v>45</v>
      </c>
      <c r="I136" s="110">
        <v>0.35</v>
      </c>
      <c r="J136" s="108" t="s">
        <v>628</v>
      </c>
      <c r="K136" s="108" t="s">
        <v>625</v>
      </c>
    </row>
    <row r="137" spans="1:11" ht="45" x14ac:dyDescent="0.25">
      <c r="A137" s="109">
        <v>134</v>
      </c>
      <c r="B137" s="362">
        <v>13</v>
      </c>
      <c r="C137" s="70" t="s">
        <v>705</v>
      </c>
      <c r="D137" s="112" t="s">
        <v>702</v>
      </c>
      <c r="E137" s="71">
        <v>11</v>
      </c>
      <c r="F137" s="108" t="s">
        <v>141</v>
      </c>
      <c r="G137" s="109">
        <v>44</v>
      </c>
      <c r="H137" s="109">
        <v>44</v>
      </c>
      <c r="I137" s="111">
        <f>H137/128*100</f>
        <v>34.375</v>
      </c>
      <c r="J137" s="108" t="s">
        <v>628</v>
      </c>
      <c r="K137" s="108" t="s">
        <v>703</v>
      </c>
    </row>
    <row r="138" spans="1:11" ht="75" x14ac:dyDescent="0.25">
      <c r="A138" s="109">
        <v>135</v>
      </c>
      <c r="B138" s="362">
        <v>14</v>
      </c>
      <c r="C138" s="70" t="s">
        <v>659</v>
      </c>
      <c r="D138" s="70" t="s">
        <v>626</v>
      </c>
      <c r="E138" s="71">
        <v>11</v>
      </c>
      <c r="F138" s="108" t="s">
        <v>142</v>
      </c>
      <c r="G138" s="109">
        <v>39</v>
      </c>
      <c r="H138" s="109">
        <v>39</v>
      </c>
      <c r="I138" s="110">
        <v>0.3</v>
      </c>
      <c r="J138" s="108" t="s">
        <v>628</v>
      </c>
      <c r="K138" s="108" t="s">
        <v>625</v>
      </c>
    </row>
    <row r="139" spans="1:11" ht="75" x14ac:dyDescent="0.25">
      <c r="A139" s="109">
        <v>136</v>
      </c>
      <c r="B139" s="362">
        <v>15</v>
      </c>
      <c r="C139" s="70" t="s">
        <v>508</v>
      </c>
      <c r="D139" s="112" t="s">
        <v>498</v>
      </c>
      <c r="E139" s="71">
        <v>11</v>
      </c>
      <c r="F139" s="108" t="s">
        <v>143</v>
      </c>
      <c r="G139" s="109">
        <v>38</v>
      </c>
      <c r="H139" s="109">
        <v>38</v>
      </c>
      <c r="I139" s="110">
        <v>0.3</v>
      </c>
      <c r="J139" s="108" t="s">
        <v>628</v>
      </c>
      <c r="K139" s="113" t="s">
        <v>499</v>
      </c>
    </row>
    <row r="140" spans="1:11" ht="45" x14ac:dyDescent="0.25">
      <c r="A140" s="109">
        <v>137</v>
      </c>
      <c r="B140" s="362">
        <v>16</v>
      </c>
      <c r="C140" s="70" t="s">
        <v>706</v>
      </c>
      <c r="D140" s="112" t="s">
        <v>702</v>
      </c>
      <c r="E140" s="71">
        <v>11</v>
      </c>
      <c r="F140" s="108" t="s">
        <v>144</v>
      </c>
      <c r="G140" s="109">
        <v>36</v>
      </c>
      <c r="H140" s="109">
        <v>36</v>
      </c>
      <c r="I140" s="111">
        <f t="shared" ref="I140" si="0">H140/128*100</f>
        <v>28.125</v>
      </c>
      <c r="J140" s="108" t="s">
        <v>628</v>
      </c>
      <c r="K140" s="108" t="s">
        <v>703</v>
      </c>
    </row>
    <row r="141" spans="1:11" ht="60" x14ac:dyDescent="0.25">
      <c r="A141" s="109">
        <v>138</v>
      </c>
      <c r="B141" s="362">
        <v>17</v>
      </c>
      <c r="C141" s="70" t="s">
        <v>455</v>
      </c>
      <c r="D141" s="70" t="s">
        <v>436</v>
      </c>
      <c r="E141" s="71">
        <v>11</v>
      </c>
      <c r="F141" s="108" t="s">
        <v>145</v>
      </c>
      <c r="G141" s="109">
        <v>33</v>
      </c>
      <c r="H141" s="109">
        <v>33</v>
      </c>
      <c r="I141" s="110">
        <v>0.26</v>
      </c>
      <c r="J141" s="108" t="s">
        <v>628</v>
      </c>
      <c r="K141" s="108" t="s">
        <v>439</v>
      </c>
    </row>
    <row r="142" spans="1:11" ht="45" x14ac:dyDescent="0.25">
      <c r="A142" s="109">
        <v>139</v>
      </c>
      <c r="B142" s="362">
        <v>18</v>
      </c>
      <c r="C142" s="70" t="s">
        <v>707</v>
      </c>
      <c r="D142" s="112" t="s">
        <v>702</v>
      </c>
      <c r="E142" s="71">
        <v>11</v>
      </c>
      <c r="F142" s="108" t="s">
        <v>146</v>
      </c>
      <c r="G142" s="109">
        <v>32</v>
      </c>
      <c r="H142" s="109">
        <v>32</v>
      </c>
      <c r="I142" s="363">
        <f t="shared" ref="I142" si="1">H142/128*100</f>
        <v>25</v>
      </c>
      <c r="J142" s="108" t="s">
        <v>628</v>
      </c>
      <c r="K142" s="108" t="s">
        <v>703</v>
      </c>
    </row>
    <row r="143" spans="1:11" ht="75" x14ac:dyDescent="0.25">
      <c r="A143" s="109">
        <v>140</v>
      </c>
      <c r="B143" s="362">
        <v>19</v>
      </c>
      <c r="C143" s="70" t="s">
        <v>687</v>
      </c>
      <c r="D143" s="70" t="s">
        <v>672</v>
      </c>
      <c r="E143" s="71">
        <v>11</v>
      </c>
      <c r="F143" s="70" t="s">
        <v>147</v>
      </c>
      <c r="G143" s="71">
        <v>30</v>
      </c>
      <c r="H143" s="71">
        <v>30</v>
      </c>
      <c r="I143" s="71">
        <v>23.4</v>
      </c>
      <c r="J143" s="108" t="s">
        <v>628</v>
      </c>
      <c r="K143" s="70" t="s">
        <v>682</v>
      </c>
    </row>
    <row r="144" spans="1:11" s="60" customFormat="1" ht="60" x14ac:dyDescent="0.25">
      <c r="A144" s="109">
        <v>141</v>
      </c>
      <c r="B144" s="362">
        <v>20</v>
      </c>
      <c r="C144" s="116" t="s">
        <v>1604</v>
      </c>
      <c r="D144" s="116" t="s">
        <v>1605</v>
      </c>
      <c r="E144" s="364">
        <v>11</v>
      </c>
      <c r="F144" s="52" t="s">
        <v>148</v>
      </c>
      <c r="G144" s="365">
        <v>20</v>
      </c>
      <c r="H144" s="365">
        <v>20</v>
      </c>
      <c r="I144" s="365">
        <v>15.6</v>
      </c>
      <c r="J144" s="108" t="s">
        <v>628</v>
      </c>
      <c r="K144" s="52" t="s">
        <v>413</v>
      </c>
    </row>
    <row r="145" spans="1:11" ht="75" x14ac:dyDescent="0.25">
      <c r="A145" s="109">
        <v>142</v>
      </c>
      <c r="B145" s="362">
        <v>21</v>
      </c>
      <c r="C145" s="70" t="s">
        <v>660</v>
      </c>
      <c r="D145" s="70" t="s">
        <v>626</v>
      </c>
      <c r="E145" s="71">
        <v>11</v>
      </c>
      <c r="F145" s="108" t="s">
        <v>149</v>
      </c>
      <c r="G145" s="109">
        <v>17</v>
      </c>
      <c r="H145" s="109">
        <v>17</v>
      </c>
      <c r="I145" s="110">
        <v>0.13</v>
      </c>
      <c r="J145" s="108" t="s">
        <v>628</v>
      </c>
      <c r="K145" s="108" t="s">
        <v>625</v>
      </c>
    </row>
    <row r="146" spans="1:11" ht="60" x14ac:dyDescent="0.25">
      <c r="A146" s="109">
        <v>143</v>
      </c>
      <c r="B146" s="362">
        <v>22</v>
      </c>
      <c r="C146" s="70" t="s">
        <v>423</v>
      </c>
      <c r="D146" s="70" t="s">
        <v>412</v>
      </c>
      <c r="E146" s="71">
        <v>11</v>
      </c>
      <c r="F146" s="108" t="s">
        <v>150</v>
      </c>
      <c r="G146" s="109">
        <v>14</v>
      </c>
      <c r="H146" s="109">
        <v>14</v>
      </c>
      <c r="I146" s="110">
        <v>0.11</v>
      </c>
      <c r="J146" s="108" t="s">
        <v>628</v>
      </c>
      <c r="K146" s="70" t="s">
        <v>413</v>
      </c>
    </row>
    <row r="147" spans="1:11" ht="60" x14ac:dyDescent="0.25">
      <c r="A147" s="109">
        <v>144</v>
      </c>
      <c r="B147" s="362">
        <v>23</v>
      </c>
      <c r="C147" s="86" t="s">
        <v>543</v>
      </c>
      <c r="D147" s="70" t="s">
        <v>538</v>
      </c>
      <c r="E147" s="71">
        <v>11</v>
      </c>
      <c r="F147" s="108" t="s">
        <v>151</v>
      </c>
      <c r="G147" s="109">
        <v>8</v>
      </c>
      <c r="H147" s="109">
        <v>8</v>
      </c>
      <c r="I147" s="110">
        <v>0.06</v>
      </c>
      <c r="J147" s="108" t="s">
        <v>628</v>
      </c>
      <c r="K147" s="108" t="s">
        <v>539</v>
      </c>
    </row>
  </sheetData>
  <sortState ref="B4:G71">
    <sortCondition descending="1" ref="G3"/>
  </sortState>
  <mergeCells count="1">
    <mergeCell ref="B1:K1"/>
  </mergeCells>
  <pageMargins left="0.75" right="0.75" top="1" bottom="1" header="0.5" footer="0.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zoomScale="80" zoomScaleNormal="80" workbookViewId="0">
      <selection activeCell="M7" sqref="M7"/>
    </sheetView>
  </sheetViews>
  <sheetFormatPr defaultRowHeight="15" x14ac:dyDescent="0.25"/>
  <cols>
    <col min="1" max="1" width="8.85546875" style="341"/>
    <col min="2" max="2" width="11.140625" customWidth="1"/>
    <col min="3" max="3" width="36" style="271" customWidth="1"/>
    <col min="4" max="4" width="50.28515625" style="271" customWidth="1"/>
    <col min="5" max="5" width="8.85546875" style="207"/>
    <col min="6" max="6" width="31.5703125" customWidth="1"/>
    <col min="7" max="7" width="12.28515625" style="207" customWidth="1"/>
    <col min="8" max="8" width="11" style="207" customWidth="1"/>
    <col min="9" max="9" width="8.85546875" style="207"/>
    <col min="10" max="10" width="17.28515625" style="271" customWidth="1"/>
    <col min="11" max="11" width="29.7109375" style="271" customWidth="1"/>
    <col min="12" max="12" width="16.7109375" customWidth="1"/>
  </cols>
  <sheetData>
    <row r="2" spans="1:12" ht="18.75" x14ac:dyDescent="0.25">
      <c r="B2" s="409" t="s">
        <v>1824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B3" s="64"/>
      <c r="F3" s="64"/>
      <c r="L3" s="64"/>
    </row>
    <row r="4" spans="1:12" ht="51" customHeight="1" x14ac:dyDescent="0.25">
      <c r="B4" s="340" t="s">
        <v>155</v>
      </c>
      <c r="C4" s="62" t="s">
        <v>2</v>
      </c>
      <c r="D4" s="206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205" t="s">
        <v>7</v>
      </c>
      <c r="K4" s="206" t="s">
        <v>5</v>
      </c>
      <c r="L4" s="63" t="s">
        <v>157</v>
      </c>
    </row>
    <row r="5" spans="1:12" ht="60" customHeight="1" x14ac:dyDescent="0.3">
      <c r="A5" s="8">
        <v>1</v>
      </c>
      <c r="B5" s="349">
        <v>1</v>
      </c>
      <c r="C5" s="330" t="s">
        <v>2511</v>
      </c>
      <c r="D5" s="336" t="s">
        <v>2499</v>
      </c>
      <c r="E5" s="246">
        <v>7</v>
      </c>
      <c r="F5" s="247" t="s">
        <v>1699</v>
      </c>
      <c r="G5" s="332">
        <v>33</v>
      </c>
      <c r="H5" s="332">
        <v>33</v>
      </c>
      <c r="I5" s="248">
        <v>0.46</v>
      </c>
      <c r="J5" s="403" t="s">
        <v>2887</v>
      </c>
      <c r="K5" s="336" t="s">
        <v>2509</v>
      </c>
      <c r="L5" s="69" t="s">
        <v>1825</v>
      </c>
    </row>
    <row r="6" spans="1:12" ht="75" x14ac:dyDescent="0.25">
      <c r="A6" s="8">
        <v>2</v>
      </c>
      <c r="B6" s="350">
        <v>2</v>
      </c>
      <c r="C6" s="335" t="s">
        <v>2759</v>
      </c>
      <c r="D6" s="331" t="s">
        <v>587</v>
      </c>
      <c r="E6" s="246">
        <v>7</v>
      </c>
      <c r="F6" s="247" t="s">
        <v>1700</v>
      </c>
      <c r="G6" s="332">
        <v>32</v>
      </c>
      <c r="H6" s="332">
        <v>32</v>
      </c>
      <c r="I6" s="248">
        <f>H6/71</f>
        <v>0.45070422535211269</v>
      </c>
      <c r="J6" s="403" t="s">
        <v>2887</v>
      </c>
      <c r="K6" s="331" t="s">
        <v>2749</v>
      </c>
    </row>
    <row r="7" spans="1:12" ht="90" x14ac:dyDescent="0.25">
      <c r="A7" s="8">
        <v>3</v>
      </c>
      <c r="B7" s="349">
        <v>3</v>
      </c>
      <c r="C7" s="333" t="s">
        <v>623</v>
      </c>
      <c r="D7" s="336" t="s">
        <v>2799</v>
      </c>
      <c r="E7" s="246">
        <v>7</v>
      </c>
      <c r="F7" s="247" t="s">
        <v>1701</v>
      </c>
      <c r="G7" s="332">
        <v>25</v>
      </c>
      <c r="H7" s="332">
        <v>25</v>
      </c>
      <c r="I7" s="248">
        <v>0.35</v>
      </c>
      <c r="J7" s="333" t="s">
        <v>2876</v>
      </c>
      <c r="K7" s="333" t="s">
        <v>2811</v>
      </c>
    </row>
    <row r="8" spans="1:12" ht="75" x14ac:dyDescent="0.25">
      <c r="A8" s="8">
        <v>4</v>
      </c>
      <c r="B8" s="350">
        <v>4</v>
      </c>
      <c r="C8" s="333" t="s">
        <v>478</v>
      </c>
      <c r="D8" s="336" t="s">
        <v>473</v>
      </c>
      <c r="E8" s="246">
        <v>7</v>
      </c>
      <c r="F8" s="247" t="s">
        <v>1702</v>
      </c>
      <c r="G8" s="332">
        <v>24</v>
      </c>
      <c r="H8" s="332">
        <v>24</v>
      </c>
      <c r="I8" s="332">
        <v>34</v>
      </c>
      <c r="J8" s="333" t="s">
        <v>2876</v>
      </c>
      <c r="K8" s="333" t="s">
        <v>3007</v>
      </c>
    </row>
    <row r="9" spans="1:12" ht="75" x14ac:dyDescent="0.25">
      <c r="A9" s="8">
        <v>5</v>
      </c>
      <c r="B9" s="349">
        <v>5</v>
      </c>
      <c r="C9" s="330" t="s">
        <v>594</v>
      </c>
      <c r="D9" s="374" t="s">
        <v>587</v>
      </c>
      <c r="E9" s="246">
        <v>7</v>
      </c>
      <c r="F9" s="247" t="s">
        <v>1703</v>
      </c>
      <c r="G9" s="332">
        <v>24</v>
      </c>
      <c r="H9" s="332">
        <v>24</v>
      </c>
      <c r="I9" s="332">
        <v>34</v>
      </c>
      <c r="J9" s="333" t="s">
        <v>2876</v>
      </c>
      <c r="K9" s="331" t="s">
        <v>2749</v>
      </c>
    </row>
    <row r="10" spans="1:12" ht="60" x14ac:dyDescent="0.25">
      <c r="A10" s="8">
        <v>6</v>
      </c>
      <c r="B10" s="350">
        <v>6</v>
      </c>
      <c r="C10" s="333" t="s">
        <v>718</v>
      </c>
      <c r="D10" s="336" t="s">
        <v>702</v>
      </c>
      <c r="E10" s="246">
        <v>7</v>
      </c>
      <c r="F10" s="247" t="s">
        <v>1704</v>
      </c>
      <c r="G10" s="332">
        <v>21</v>
      </c>
      <c r="H10" s="332">
        <v>21</v>
      </c>
      <c r="I10" s="248">
        <f>21/71</f>
        <v>0.29577464788732394</v>
      </c>
      <c r="J10" s="333" t="s">
        <v>2876</v>
      </c>
      <c r="K10" s="333" t="s">
        <v>2879</v>
      </c>
    </row>
    <row r="11" spans="1:12" ht="90" x14ac:dyDescent="0.25">
      <c r="A11" s="8">
        <v>7</v>
      </c>
      <c r="B11" s="349">
        <v>7</v>
      </c>
      <c r="C11" s="333" t="s">
        <v>2803</v>
      </c>
      <c r="D11" s="336" t="s">
        <v>2799</v>
      </c>
      <c r="E11" s="246">
        <v>7</v>
      </c>
      <c r="F11" s="247" t="s">
        <v>1705</v>
      </c>
      <c r="G11" s="332">
        <v>18</v>
      </c>
      <c r="H11" s="332">
        <v>18</v>
      </c>
      <c r="I11" s="248">
        <v>0.25</v>
      </c>
      <c r="J11" s="333" t="s">
        <v>2876</v>
      </c>
      <c r="K11" s="333" t="s">
        <v>2811</v>
      </c>
    </row>
    <row r="12" spans="1:12" ht="75" x14ac:dyDescent="0.25">
      <c r="A12" s="8">
        <v>8</v>
      </c>
      <c r="B12" s="350">
        <v>8</v>
      </c>
      <c r="C12" s="333" t="s">
        <v>476</v>
      </c>
      <c r="D12" s="336" t="s">
        <v>473</v>
      </c>
      <c r="E12" s="246">
        <v>7</v>
      </c>
      <c r="F12" s="247" t="s">
        <v>1706</v>
      </c>
      <c r="G12" s="332">
        <v>17</v>
      </c>
      <c r="H12" s="332">
        <v>17</v>
      </c>
      <c r="I12" s="332">
        <v>50</v>
      </c>
      <c r="J12" s="333" t="s">
        <v>2876</v>
      </c>
      <c r="K12" s="333" t="s">
        <v>3007</v>
      </c>
    </row>
    <row r="13" spans="1:12" ht="75" x14ac:dyDescent="0.25">
      <c r="A13" s="8">
        <v>9</v>
      </c>
      <c r="B13" s="349">
        <v>9</v>
      </c>
      <c r="C13" s="335" t="s">
        <v>2726</v>
      </c>
      <c r="D13" s="331" t="s">
        <v>587</v>
      </c>
      <c r="E13" s="246">
        <v>7</v>
      </c>
      <c r="F13" s="247" t="s">
        <v>1707</v>
      </c>
      <c r="G13" s="332">
        <v>16</v>
      </c>
      <c r="H13" s="332">
        <v>16</v>
      </c>
      <c r="I13" s="248">
        <f>H13/71</f>
        <v>0.22535211267605634</v>
      </c>
      <c r="J13" s="333" t="s">
        <v>2876</v>
      </c>
      <c r="K13" s="331" t="s">
        <v>2749</v>
      </c>
    </row>
    <row r="14" spans="1:12" ht="75" x14ac:dyDescent="0.25">
      <c r="A14" s="8">
        <v>10</v>
      </c>
      <c r="B14" s="350">
        <v>10</v>
      </c>
      <c r="C14" s="333" t="s">
        <v>2686</v>
      </c>
      <c r="D14" s="336" t="s">
        <v>2721</v>
      </c>
      <c r="E14" s="246">
        <v>7</v>
      </c>
      <c r="F14" s="247" t="s">
        <v>1708</v>
      </c>
      <c r="G14" s="332">
        <v>15</v>
      </c>
      <c r="H14" s="332">
        <v>15</v>
      </c>
      <c r="I14" s="248">
        <f>H14/71</f>
        <v>0.21126760563380281</v>
      </c>
      <c r="J14" s="333" t="s">
        <v>2876</v>
      </c>
      <c r="K14" s="336" t="s">
        <v>3147</v>
      </c>
    </row>
    <row r="15" spans="1:12" ht="75" x14ac:dyDescent="0.25">
      <c r="A15" s="8">
        <v>11</v>
      </c>
      <c r="B15" s="349">
        <v>11</v>
      </c>
      <c r="C15" s="333" t="s">
        <v>497</v>
      </c>
      <c r="D15" s="336" t="s">
        <v>498</v>
      </c>
      <c r="E15" s="246">
        <v>7</v>
      </c>
      <c r="F15" s="247" t="s">
        <v>1709</v>
      </c>
      <c r="G15" s="332">
        <v>14</v>
      </c>
      <c r="H15" s="332">
        <v>14</v>
      </c>
      <c r="I15" s="334">
        <v>0.2</v>
      </c>
      <c r="J15" s="333" t="s">
        <v>2876</v>
      </c>
      <c r="K15" s="333" t="s">
        <v>3028</v>
      </c>
    </row>
    <row r="16" spans="1:12" ht="60" x14ac:dyDescent="0.25">
      <c r="A16" s="8">
        <v>12</v>
      </c>
      <c r="B16" s="350">
        <v>12</v>
      </c>
      <c r="C16" s="333" t="s">
        <v>2631</v>
      </c>
      <c r="D16" s="336" t="s">
        <v>2638</v>
      </c>
      <c r="E16" s="246">
        <v>7</v>
      </c>
      <c r="F16" s="247" t="s">
        <v>1710</v>
      </c>
      <c r="G16" s="332">
        <v>14</v>
      </c>
      <c r="H16" s="332">
        <v>14</v>
      </c>
      <c r="I16" s="334">
        <v>0.19719999999999999</v>
      </c>
      <c r="J16" s="333" t="s">
        <v>2876</v>
      </c>
      <c r="K16" s="333" t="s">
        <v>2639</v>
      </c>
    </row>
    <row r="17" spans="1:12" ht="75" x14ac:dyDescent="0.25">
      <c r="A17" s="8">
        <v>13</v>
      </c>
      <c r="B17" s="349">
        <v>13</v>
      </c>
      <c r="C17" s="333" t="s">
        <v>3148</v>
      </c>
      <c r="D17" s="336" t="s">
        <v>2721</v>
      </c>
      <c r="E17" s="246">
        <v>7</v>
      </c>
      <c r="F17" s="247" t="s">
        <v>1711</v>
      </c>
      <c r="G17" s="332">
        <v>14</v>
      </c>
      <c r="H17" s="332">
        <v>14</v>
      </c>
      <c r="I17" s="248">
        <v>0.2</v>
      </c>
      <c r="J17" s="333" t="s">
        <v>2876</v>
      </c>
      <c r="K17" s="336" t="s">
        <v>3147</v>
      </c>
    </row>
    <row r="18" spans="1:12" ht="75" x14ac:dyDescent="0.25">
      <c r="A18" s="8">
        <v>14</v>
      </c>
      <c r="B18" s="350">
        <v>14</v>
      </c>
      <c r="C18" s="333" t="s">
        <v>609</v>
      </c>
      <c r="D18" s="336" t="s">
        <v>610</v>
      </c>
      <c r="E18" s="246">
        <v>7</v>
      </c>
      <c r="F18" s="247" t="s">
        <v>1712</v>
      </c>
      <c r="G18" s="332">
        <v>10</v>
      </c>
      <c r="H18" s="332">
        <v>10</v>
      </c>
      <c r="I18" s="248">
        <v>0.14000000000000001</v>
      </c>
      <c r="J18" s="333" t="s">
        <v>2876</v>
      </c>
      <c r="K18" s="336" t="s">
        <v>2771</v>
      </c>
    </row>
    <row r="19" spans="1:12" ht="60" x14ac:dyDescent="0.25">
      <c r="A19" s="8">
        <v>15</v>
      </c>
      <c r="B19" s="349">
        <v>15</v>
      </c>
      <c r="C19" s="333" t="s">
        <v>534</v>
      </c>
      <c r="D19" s="336" t="s">
        <v>2638</v>
      </c>
      <c r="E19" s="246">
        <v>7</v>
      </c>
      <c r="F19" s="247" t="s">
        <v>1713</v>
      </c>
      <c r="G19" s="332">
        <v>10</v>
      </c>
      <c r="H19" s="332">
        <v>10</v>
      </c>
      <c r="I19" s="334">
        <v>0.14080000000000001</v>
      </c>
      <c r="J19" s="333" t="s">
        <v>2876</v>
      </c>
      <c r="K19" s="333" t="s">
        <v>2639</v>
      </c>
    </row>
    <row r="20" spans="1:12" ht="75" x14ac:dyDescent="0.25">
      <c r="A20" s="8">
        <v>16</v>
      </c>
      <c r="B20" s="350">
        <v>16</v>
      </c>
      <c r="C20" s="333" t="s">
        <v>2770</v>
      </c>
      <c r="D20" s="336" t="s">
        <v>610</v>
      </c>
      <c r="E20" s="246">
        <v>7</v>
      </c>
      <c r="F20" s="247" t="s">
        <v>1714</v>
      </c>
      <c r="G20" s="332">
        <v>10</v>
      </c>
      <c r="H20" s="332">
        <v>10</v>
      </c>
      <c r="I20" s="248">
        <v>0.14000000000000001</v>
      </c>
      <c r="J20" s="333" t="s">
        <v>2876</v>
      </c>
      <c r="K20" s="336" t="s">
        <v>2771</v>
      </c>
    </row>
    <row r="21" spans="1:12" ht="75" x14ac:dyDescent="0.25">
      <c r="A21" s="8">
        <v>17</v>
      </c>
      <c r="B21" s="349">
        <v>17</v>
      </c>
      <c r="C21" s="333" t="s">
        <v>617</v>
      </c>
      <c r="D21" s="336" t="s">
        <v>610</v>
      </c>
      <c r="E21" s="246">
        <v>7</v>
      </c>
      <c r="F21" s="247" t="s">
        <v>1715</v>
      </c>
      <c r="G21" s="332">
        <v>9</v>
      </c>
      <c r="H21" s="332">
        <v>9</v>
      </c>
      <c r="I21" s="248">
        <v>0.13</v>
      </c>
      <c r="J21" s="333" t="s">
        <v>2876</v>
      </c>
      <c r="K21" s="336" t="s">
        <v>2771</v>
      </c>
    </row>
    <row r="22" spans="1:12" ht="75" x14ac:dyDescent="0.25">
      <c r="A22" s="8">
        <v>18</v>
      </c>
      <c r="B22" s="350">
        <v>18</v>
      </c>
      <c r="C22" s="336" t="s">
        <v>674</v>
      </c>
      <c r="D22" s="336" t="s">
        <v>672</v>
      </c>
      <c r="E22" s="246">
        <v>7</v>
      </c>
      <c r="F22" s="245" t="s">
        <v>1716</v>
      </c>
      <c r="G22" s="246">
        <v>8</v>
      </c>
      <c r="H22" s="246">
        <v>8</v>
      </c>
      <c r="I22" s="339">
        <v>0.11</v>
      </c>
      <c r="J22" s="333" t="s">
        <v>2876</v>
      </c>
      <c r="K22" s="336" t="s">
        <v>680</v>
      </c>
    </row>
    <row r="23" spans="1:12" ht="75" x14ac:dyDescent="0.25">
      <c r="A23" s="8">
        <v>19</v>
      </c>
      <c r="B23" s="349">
        <v>19</v>
      </c>
      <c r="C23" s="333" t="s">
        <v>2542</v>
      </c>
      <c r="D23" s="336" t="s">
        <v>436</v>
      </c>
      <c r="E23" s="246">
        <v>7</v>
      </c>
      <c r="F23" s="247" t="s">
        <v>1717</v>
      </c>
      <c r="G23" s="332">
        <v>7</v>
      </c>
      <c r="H23" s="332">
        <v>7</v>
      </c>
      <c r="I23" s="248">
        <v>0.1</v>
      </c>
      <c r="J23" s="333" t="s">
        <v>2876</v>
      </c>
      <c r="K23" s="333" t="s">
        <v>2543</v>
      </c>
    </row>
    <row r="24" spans="1:12" ht="75" x14ac:dyDescent="0.25">
      <c r="A24" s="8">
        <v>20</v>
      </c>
      <c r="B24" s="350">
        <v>20</v>
      </c>
      <c r="C24" s="333" t="s">
        <v>411</v>
      </c>
      <c r="D24" s="336" t="s">
        <v>2499</v>
      </c>
      <c r="E24" s="246">
        <v>7</v>
      </c>
      <c r="F24" s="247" t="s">
        <v>1718</v>
      </c>
      <c r="G24" s="332">
        <v>4</v>
      </c>
      <c r="H24" s="332">
        <v>4</v>
      </c>
      <c r="I24" s="334">
        <v>5.6000000000000001E-2</v>
      </c>
      <c r="J24" s="333" t="s">
        <v>2876</v>
      </c>
      <c r="K24" s="336" t="s">
        <v>2509</v>
      </c>
    </row>
    <row r="25" spans="1:12" ht="75.75" x14ac:dyDescent="0.3">
      <c r="A25" s="8">
        <v>21</v>
      </c>
      <c r="B25" s="347">
        <v>1</v>
      </c>
      <c r="C25" s="337" t="s">
        <v>590</v>
      </c>
      <c r="D25" s="267" t="s">
        <v>587</v>
      </c>
      <c r="E25" s="217">
        <v>8</v>
      </c>
      <c r="F25" s="222" t="s">
        <v>1719</v>
      </c>
      <c r="G25" s="223">
        <v>53</v>
      </c>
      <c r="H25" s="223">
        <v>53</v>
      </c>
      <c r="I25" s="224">
        <f>H25/71</f>
        <v>0.74647887323943662</v>
      </c>
      <c r="J25" s="395" t="s">
        <v>2874</v>
      </c>
      <c r="K25" s="267" t="s">
        <v>2754</v>
      </c>
      <c r="L25" s="69" t="s">
        <v>218</v>
      </c>
    </row>
    <row r="26" spans="1:12" ht="75" x14ac:dyDescent="0.25">
      <c r="A26" s="8">
        <v>22</v>
      </c>
      <c r="B26" s="347">
        <v>2</v>
      </c>
      <c r="C26" s="274" t="s">
        <v>441</v>
      </c>
      <c r="D26" s="226" t="s">
        <v>436</v>
      </c>
      <c r="E26" s="217">
        <v>8</v>
      </c>
      <c r="F26" s="222" t="s">
        <v>1720</v>
      </c>
      <c r="G26" s="223">
        <v>46</v>
      </c>
      <c r="H26" s="223">
        <v>46</v>
      </c>
      <c r="I26" s="224">
        <v>0.57999999999999996</v>
      </c>
      <c r="J26" s="395" t="s">
        <v>2887</v>
      </c>
      <c r="K26" s="274" t="s">
        <v>2553</v>
      </c>
    </row>
    <row r="27" spans="1:12" ht="90" x14ac:dyDescent="0.25">
      <c r="A27" s="8">
        <v>23</v>
      </c>
      <c r="B27" s="347">
        <v>3</v>
      </c>
      <c r="C27" s="274" t="s">
        <v>632</v>
      </c>
      <c r="D27" s="226" t="s">
        <v>2799</v>
      </c>
      <c r="E27" s="217">
        <v>8</v>
      </c>
      <c r="F27" s="222" t="s">
        <v>1721</v>
      </c>
      <c r="G27" s="223">
        <v>46</v>
      </c>
      <c r="H27" s="223">
        <v>46</v>
      </c>
      <c r="I27" s="224">
        <v>0.57999999999999996</v>
      </c>
      <c r="J27" s="395" t="s">
        <v>2887</v>
      </c>
      <c r="K27" s="274" t="s">
        <v>2813</v>
      </c>
    </row>
    <row r="28" spans="1:12" ht="75" x14ac:dyDescent="0.25">
      <c r="A28" s="8">
        <v>24</v>
      </c>
      <c r="B28" s="347">
        <v>4</v>
      </c>
      <c r="C28" s="274" t="s">
        <v>2688</v>
      </c>
      <c r="D28" s="226" t="s">
        <v>2721</v>
      </c>
      <c r="E28" s="217">
        <v>8</v>
      </c>
      <c r="F28" s="222" t="s">
        <v>1722</v>
      </c>
      <c r="G28" s="223">
        <v>42</v>
      </c>
      <c r="H28" s="223">
        <v>42</v>
      </c>
      <c r="I28" s="224">
        <v>0.53</v>
      </c>
      <c r="J28" s="395" t="s">
        <v>2887</v>
      </c>
      <c r="K28" s="226" t="s">
        <v>3149</v>
      </c>
    </row>
    <row r="29" spans="1:12" ht="75" x14ac:dyDescent="0.25">
      <c r="A29" s="8">
        <v>25</v>
      </c>
      <c r="B29" s="347">
        <v>5</v>
      </c>
      <c r="C29" s="274" t="s">
        <v>480</v>
      </c>
      <c r="D29" s="226" t="s">
        <v>473</v>
      </c>
      <c r="E29" s="217">
        <v>8</v>
      </c>
      <c r="F29" s="222" t="s">
        <v>1723</v>
      </c>
      <c r="G29" s="223">
        <v>38</v>
      </c>
      <c r="H29" s="223">
        <v>38</v>
      </c>
      <c r="I29" s="223">
        <v>48</v>
      </c>
      <c r="J29" s="395" t="s">
        <v>2887</v>
      </c>
      <c r="K29" s="274" t="s">
        <v>2582</v>
      </c>
    </row>
    <row r="30" spans="1:12" ht="75" x14ac:dyDescent="0.25">
      <c r="A30" s="8">
        <v>26</v>
      </c>
      <c r="B30" s="347">
        <v>6</v>
      </c>
      <c r="C30" s="274" t="s">
        <v>2548</v>
      </c>
      <c r="D30" s="226" t="s">
        <v>436</v>
      </c>
      <c r="E30" s="217">
        <v>8</v>
      </c>
      <c r="F30" s="222" t="s">
        <v>1724</v>
      </c>
      <c r="G30" s="223">
        <v>36</v>
      </c>
      <c r="H30" s="223">
        <v>36</v>
      </c>
      <c r="I30" s="224">
        <v>0.46</v>
      </c>
      <c r="J30" s="395" t="s">
        <v>2887</v>
      </c>
      <c r="K30" s="274" t="s">
        <v>2553</v>
      </c>
    </row>
    <row r="31" spans="1:12" ht="75" x14ac:dyDescent="0.25">
      <c r="A31" s="8">
        <v>27</v>
      </c>
      <c r="B31" s="347">
        <v>7</v>
      </c>
      <c r="C31" s="274" t="s">
        <v>2992</v>
      </c>
      <c r="D31" s="226" t="s">
        <v>436</v>
      </c>
      <c r="E31" s="217">
        <v>8</v>
      </c>
      <c r="F31" s="222" t="s">
        <v>1725</v>
      </c>
      <c r="G31" s="223">
        <v>30</v>
      </c>
      <c r="H31" s="223">
        <v>30</v>
      </c>
      <c r="I31" s="224">
        <v>0.38</v>
      </c>
      <c r="J31" s="274" t="s">
        <v>2876</v>
      </c>
      <c r="K31" s="274" t="s">
        <v>2553</v>
      </c>
    </row>
    <row r="32" spans="1:12" ht="75" x14ac:dyDescent="0.25">
      <c r="A32" s="8">
        <v>28</v>
      </c>
      <c r="B32" s="347">
        <v>8</v>
      </c>
      <c r="C32" s="226" t="s">
        <v>678</v>
      </c>
      <c r="D32" s="226" t="s">
        <v>672</v>
      </c>
      <c r="E32" s="217">
        <v>8</v>
      </c>
      <c r="F32" s="216" t="s">
        <v>1726</v>
      </c>
      <c r="G32" s="217">
        <v>29</v>
      </c>
      <c r="H32" s="217">
        <v>29</v>
      </c>
      <c r="I32" s="237">
        <v>0.37</v>
      </c>
      <c r="J32" s="274" t="s">
        <v>2876</v>
      </c>
      <c r="K32" s="226" t="s">
        <v>680</v>
      </c>
    </row>
    <row r="33" spans="1:12" ht="75" x14ac:dyDescent="0.25">
      <c r="A33" s="8">
        <v>29</v>
      </c>
      <c r="B33" s="347">
        <v>9</v>
      </c>
      <c r="C33" s="274" t="s">
        <v>468</v>
      </c>
      <c r="D33" s="226" t="s">
        <v>436</v>
      </c>
      <c r="E33" s="217">
        <v>8</v>
      </c>
      <c r="F33" s="222" t="s">
        <v>1727</v>
      </c>
      <c r="G33" s="223">
        <v>26</v>
      </c>
      <c r="H33" s="223">
        <v>26</v>
      </c>
      <c r="I33" s="224">
        <v>0.33</v>
      </c>
      <c r="J33" s="274" t="s">
        <v>2876</v>
      </c>
      <c r="K33" s="274" t="s">
        <v>2553</v>
      </c>
    </row>
    <row r="34" spans="1:12" ht="75" x14ac:dyDescent="0.25">
      <c r="A34" s="8">
        <v>30</v>
      </c>
      <c r="B34" s="347">
        <v>10</v>
      </c>
      <c r="C34" s="274" t="s">
        <v>3150</v>
      </c>
      <c r="D34" s="226" t="s">
        <v>2721</v>
      </c>
      <c r="E34" s="217">
        <v>8</v>
      </c>
      <c r="F34" s="222" t="s">
        <v>1728</v>
      </c>
      <c r="G34" s="223">
        <v>25</v>
      </c>
      <c r="H34" s="223">
        <v>25</v>
      </c>
      <c r="I34" s="224">
        <v>0.32</v>
      </c>
      <c r="J34" s="274" t="s">
        <v>2876</v>
      </c>
      <c r="K34" s="226" t="s">
        <v>3149</v>
      </c>
    </row>
    <row r="35" spans="1:12" ht="90" x14ac:dyDescent="0.25">
      <c r="A35" s="8">
        <v>31</v>
      </c>
      <c r="B35" s="347">
        <v>11</v>
      </c>
      <c r="C35" s="274" t="s">
        <v>635</v>
      </c>
      <c r="D35" s="226" t="s">
        <v>2799</v>
      </c>
      <c r="E35" s="217">
        <v>8</v>
      </c>
      <c r="F35" s="222" t="s">
        <v>1729</v>
      </c>
      <c r="G35" s="223">
        <v>23</v>
      </c>
      <c r="H35" s="223">
        <v>23</v>
      </c>
      <c r="I35" s="224">
        <v>0.28999999999999998</v>
      </c>
      <c r="J35" s="274" t="s">
        <v>2876</v>
      </c>
      <c r="K35" s="274" t="s">
        <v>2813</v>
      </c>
    </row>
    <row r="36" spans="1:12" ht="75" x14ac:dyDescent="0.25">
      <c r="A36" s="8">
        <v>32</v>
      </c>
      <c r="B36" s="347">
        <v>12</v>
      </c>
      <c r="C36" s="274" t="s">
        <v>612</v>
      </c>
      <c r="D36" s="226" t="s">
        <v>610</v>
      </c>
      <c r="E36" s="217">
        <v>8</v>
      </c>
      <c r="F36" s="222" t="s">
        <v>1730</v>
      </c>
      <c r="G36" s="223">
        <v>23</v>
      </c>
      <c r="H36" s="223">
        <v>23</v>
      </c>
      <c r="I36" s="224">
        <v>0.28999999999999998</v>
      </c>
      <c r="J36" s="274" t="s">
        <v>2876</v>
      </c>
      <c r="K36" s="226" t="s">
        <v>2773</v>
      </c>
    </row>
    <row r="37" spans="1:12" ht="75" x14ac:dyDescent="0.25">
      <c r="A37" s="8">
        <v>33</v>
      </c>
      <c r="B37" s="347">
        <v>13</v>
      </c>
      <c r="C37" s="274" t="s">
        <v>2659</v>
      </c>
      <c r="D37" s="226" t="s">
        <v>3177</v>
      </c>
      <c r="E37" s="217">
        <v>8</v>
      </c>
      <c r="F37" s="222" t="s">
        <v>1731</v>
      </c>
      <c r="G37" s="223">
        <v>23</v>
      </c>
      <c r="H37" s="223">
        <v>23</v>
      </c>
      <c r="I37" s="224">
        <v>0.28999999999999998</v>
      </c>
      <c r="J37" s="274" t="s">
        <v>2876</v>
      </c>
      <c r="K37" s="226" t="s">
        <v>2663</v>
      </c>
    </row>
    <row r="38" spans="1:12" ht="75" x14ac:dyDescent="0.25">
      <c r="A38" s="8">
        <v>34</v>
      </c>
      <c r="B38" s="347">
        <v>14</v>
      </c>
      <c r="C38" s="274" t="s">
        <v>415</v>
      </c>
      <c r="D38" s="226" t="s">
        <v>2499</v>
      </c>
      <c r="E38" s="217">
        <v>8</v>
      </c>
      <c r="F38" s="222" t="s">
        <v>1732</v>
      </c>
      <c r="G38" s="223">
        <v>19</v>
      </c>
      <c r="H38" s="223">
        <v>19</v>
      </c>
      <c r="I38" s="224">
        <v>0.24</v>
      </c>
      <c r="J38" s="274" t="s">
        <v>2876</v>
      </c>
      <c r="K38" s="226" t="s">
        <v>2983</v>
      </c>
    </row>
    <row r="39" spans="1:12" ht="75" x14ac:dyDescent="0.25">
      <c r="A39" s="8">
        <v>35</v>
      </c>
      <c r="B39" s="347">
        <v>15</v>
      </c>
      <c r="C39" s="274" t="s">
        <v>2557</v>
      </c>
      <c r="D39" s="226" t="s">
        <v>436</v>
      </c>
      <c r="E39" s="217">
        <v>8</v>
      </c>
      <c r="F39" s="222" t="s">
        <v>1733</v>
      </c>
      <c r="G39" s="223">
        <v>16</v>
      </c>
      <c r="H39" s="223">
        <v>16</v>
      </c>
      <c r="I39" s="224">
        <v>0.2</v>
      </c>
      <c r="J39" s="274" t="s">
        <v>2876</v>
      </c>
      <c r="K39" s="274" t="s">
        <v>2553</v>
      </c>
    </row>
    <row r="40" spans="1:12" ht="75" x14ac:dyDescent="0.25">
      <c r="A40" s="8">
        <v>36</v>
      </c>
      <c r="B40" s="347">
        <v>16</v>
      </c>
      <c r="C40" s="274" t="s">
        <v>577</v>
      </c>
      <c r="D40" s="226" t="s">
        <v>2721</v>
      </c>
      <c r="E40" s="217">
        <v>8</v>
      </c>
      <c r="F40" s="222" t="s">
        <v>1734</v>
      </c>
      <c r="G40" s="223">
        <v>15</v>
      </c>
      <c r="H40" s="223">
        <v>15</v>
      </c>
      <c r="I40" s="224">
        <v>0.19</v>
      </c>
      <c r="J40" s="274" t="s">
        <v>2876</v>
      </c>
      <c r="K40" s="226" t="s">
        <v>3149</v>
      </c>
    </row>
    <row r="41" spans="1:12" ht="75" x14ac:dyDescent="0.25">
      <c r="A41" s="8">
        <v>37</v>
      </c>
      <c r="B41" s="347">
        <v>17</v>
      </c>
      <c r="C41" s="317" t="s">
        <v>3068</v>
      </c>
      <c r="D41" s="267" t="s">
        <v>587</v>
      </c>
      <c r="E41" s="217">
        <v>8</v>
      </c>
      <c r="F41" s="222" t="s">
        <v>1735</v>
      </c>
      <c r="G41" s="223">
        <v>13</v>
      </c>
      <c r="H41" s="223">
        <v>13</v>
      </c>
      <c r="I41" s="224">
        <f>H41/71</f>
        <v>0.18309859154929578</v>
      </c>
      <c r="J41" s="274" t="s">
        <v>2876</v>
      </c>
      <c r="K41" s="267" t="s">
        <v>2754</v>
      </c>
    </row>
    <row r="42" spans="1:12" ht="75" x14ac:dyDescent="0.25">
      <c r="A42" s="8">
        <v>38</v>
      </c>
      <c r="B42" s="347">
        <v>18</v>
      </c>
      <c r="C42" s="274" t="s">
        <v>2566</v>
      </c>
      <c r="D42" s="226" t="s">
        <v>436</v>
      </c>
      <c r="E42" s="217">
        <v>8</v>
      </c>
      <c r="F42" s="222" t="s">
        <v>1736</v>
      </c>
      <c r="G42" s="223">
        <v>12</v>
      </c>
      <c r="H42" s="223">
        <v>12</v>
      </c>
      <c r="I42" s="224">
        <v>0.15</v>
      </c>
      <c r="J42" s="274" t="s">
        <v>2876</v>
      </c>
      <c r="K42" s="274" t="s">
        <v>2553</v>
      </c>
    </row>
    <row r="43" spans="1:12" ht="60" x14ac:dyDescent="0.25">
      <c r="A43" s="8">
        <v>39</v>
      </c>
      <c r="B43" s="347">
        <v>19</v>
      </c>
      <c r="C43" s="274" t="s">
        <v>2881</v>
      </c>
      <c r="D43" s="226" t="s">
        <v>702</v>
      </c>
      <c r="E43" s="217">
        <v>8</v>
      </c>
      <c r="F43" s="222" t="s">
        <v>1737</v>
      </c>
      <c r="G43" s="223">
        <v>8</v>
      </c>
      <c r="H43" s="223">
        <v>8</v>
      </c>
      <c r="I43" s="224">
        <f>H43/79</f>
        <v>0.10126582278481013</v>
      </c>
      <c r="J43" s="274" t="s">
        <v>2876</v>
      </c>
      <c r="K43" s="274" t="s">
        <v>2879</v>
      </c>
    </row>
    <row r="44" spans="1:12" ht="90" x14ac:dyDescent="0.25">
      <c r="A44" s="8">
        <v>40</v>
      </c>
      <c r="B44" s="347">
        <v>20</v>
      </c>
      <c r="C44" s="274" t="s">
        <v>636</v>
      </c>
      <c r="D44" s="226" t="s">
        <v>2799</v>
      </c>
      <c r="E44" s="217">
        <v>8</v>
      </c>
      <c r="F44" s="222" t="s">
        <v>1738</v>
      </c>
      <c r="G44" s="223">
        <v>6</v>
      </c>
      <c r="H44" s="223">
        <v>6</v>
      </c>
      <c r="I44" s="224">
        <v>0.08</v>
      </c>
      <c r="J44" s="274" t="s">
        <v>2876</v>
      </c>
      <c r="K44" s="274" t="s">
        <v>2813</v>
      </c>
    </row>
    <row r="45" spans="1:12" ht="90" x14ac:dyDescent="0.25">
      <c r="A45" s="8">
        <v>41</v>
      </c>
      <c r="B45" s="347">
        <v>21</v>
      </c>
      <c r="C45" s="274" t="s">
        <v>2804</v>
      </c>
      <c r="D45" s="226" t="s">
        <v>2799</v>
      </c>
      <c r="E45" s="217">
        <v>8</v>
      </c>
      <c r="F45" s="222" t="s">
        <v>1739</v>
      </c>
      <c r="G45" s="223">
        <v>2</v>
      </c>
      <c r="H45" s="223">
        <v>2</v>
      </c>
      <c r="I45" s="224">
        <v>0.03</v>
      </c>
      <c r="J45" s="274" t="s">
        <v>2876</v>
      </c>
      <c r="K45" s="274" t="s">
        <v>2813</v>
      </c>
    </row>
    <row r="46" spans="1:12" ht="75" x14ac:dyDescent="0.25">
      <c r="A46" s="8">
        <v>42</v>
      </c>
      <c r="B46" s="347">
        <v>22</v>
      </c>
      <c r="C46" s="274" t="s">
        <v>613</v>
      </c>
      <c r="D46" s="226" t="s">
        <v>610</v>
      </c>
      <c r="E46" s="217">
        <v>8</v>
      </c>
      <c r="F46" s="222" t="s">
        <v>1740</v>
      </c>
      <c r="G46" s="223">
        <v>1</v>
      </c>
      <c r="H46" s="223">
        <v>1</v>
      </c>
      <c r="I46" s="224">
        <v>0.01</v>
      </c>
      <c r="J46" s="274" t="s">
        <v>2876</v>
      </c>
      <c r="K46" s="226" t="s">
        <v>2773</v>
      </c>
    </row>
    <row r="47" spans="1:12" ht="60.75" x14ac:dyDescent="0.3">
      <c r="A47" s="8">
        <v>43</v>
      </c>
      <c r="B47" s="284">
        <v>1</v>
      </c>
      <c r="C47" s="275" t="s">
        <v>2866</v>
      </c>
      <c r="D47" s="230" t="s">
        <v>702</v>
      </c>
      <c r="E47" s="212">
        <v>9</v>
      </c>
      <c r="F47" s="227" t="s">
        <v>1741</v>
      </c>
      <c r="G47" s="228">
        <v>48</v>
      </c>
      <c r="H47" s="228">
        <v>48</v>
      </c>
      <c r="I47" s="231">
        <f>H47/91</f>
        <v>0.52747252747252749</v>
      </c>
      <c r="J47" s="380" t="s">
        <v>2874</v>
      </c>
      <c r="K47" s="275" t="s">
        <v>2882</v>
      </c>
      <c r="L47" s="69" t="s">
        <v>1826</v>
      </c>
    </row>
    <row r="48" spans="1:12" ht="75" x14ac:dyDescent="0.25">
      <c r="A48" s="8">
        <v>44</v>
      </c>
      <c r="B48" s="284">
        <v>2</v>
      </c>
      <c r="C48" s="275" t="s">
        <v>2530</v>
      </c>
      <c r="D48" s="230" t="s">
        <v>436</v>
      </c>
      <c r="E48" s="212">
        <v>9</v>
      </c>
      <c r="F48" s="227" t="s">
        <v>1742</v>
      </c>
      <c r="G48" s="228">
        <v>44</v>
      </c>
      <c r="H48" s="228">
        <v>44</v>
      </c>
      <c r="I48" s="229">
        <v>0.48</v>
      </c>
      <c r="J48" s="380" t="s">
        <v>2887</v>
      </c>
      <c r="K48" s="275" t="s">
        <v>2545</v>
      </c>
    </row>
    <row r="49" spans="1:11" ht="75" x14ac:dyDescent="0.25">
      <c r="A49" s="8">
        <v>45</v>
      </c>
      <c r="B49" s="284">
        <v>3</v>
      </c>
      <c r="C49" s="230" t="s">
        <v>679</v>
      </c>
      <c r="D49" s="230" t="s">
        <v>672</v>
      </c>
      <c r="E49" s="212">
        <v>9</v>
      </c>
      <c r="F49" s="211" t="s">
        <v>1743</v>
      </c>
      <c r="G49" s="212">
        <v>43</v>
      </c>
      <c r="H49" s="212">
        <v>43</v>
      </c>
      <c r="I49" s="212">
        <v>47</v>
      </c>
      <c r="J49" s="380" t="s">
        <v>2887</v>
      </c>
      <c r="K49" s="230" t="s">
        <v>680</v>
      </c>
    </row>
    <row r="50" spans="1:11" ht="90" x14ac:dyDescent="0.25">
      <c r="A50" s="8">
        <v>46</v>
      </c>
      <c r="B50" s="284">
        <v>4</v>
      </c>
      <c r="C50" s="275" t="s">
        <v>640</v>
      </c>
      <c r="D50" s="230" t="s">
        <v>2799</v>
      </c>
      <c r="E50" s="212">
        <v>9</v>
      </c>
      <c r="F50" s="227" t="s">
        <v>1744</v>
      </c>
      <c r="G50" s="228">
        <v>42</v>
      </c>
      <c r="H50" s="228">
        <v>42</v>
      </c>
      <c r="I50" s="229">
        <v>0.46</v>
      </c>
      <c r="J50" s="380" t="s">
        <v>2887</v>
      </c>
      <c r="K50" s="275" t="s">
        <v>2811</v>
      </c>
    </row>
    <row r="51" spans="1:11" ht="75" x14ac:dyDescent="0.25">
      <c r="A51" s="8">
        <v>47</v>
      </c>
      <c r="B51" s="284">
        <v>5</v>
      </c>
      <c r="C51" s="275" t="s">
        <v>553</v>
      </c>
      <c r="D51" s="230" t="s">
        <v>3177</v>
      </c>
      <c r="E51" s="212">
        <v>9</v>
      </c>
      <c r="F51" s="227" t="s">
        <v>1745</v>
      </c>
      <c r="G51" s="228">
        <v>40</v>
      </c>
      <c r="H51" s="228">
        <v>40</v>
      </c>
      <c r="I51" s="229">
        <v>0.44</v>
      </c>
      <c r="J51" s="380" t="s">
        <v>2887</v>
      </c>
      <c r="K51" s="230" t="s">
        <v>2664</v>
      </c>
    </row>
    <row r="52" spans="1:11" ht="60" x14ac:dyDescent="0.25">
      <c r="A52" s="8">
        <v>48</v>
      </c>
      <c r="B52" s="284">
        <v>6</v>
      </c>
      <c r="C52" s="275" t="s">
        <v>520</v>
      </c>
      <c r="D52" s="230" t="s">
        <v>2638</v>
      </c>
      <c r="E52" s="212">
        <v>9</v>
      </c>
      <c r="F52" s="227" t="s">
        <v>1746</v>
      </c>
      <c r="G52" s="228">
        <v>39</v>
      </c>
      <c r="H52" s="228">
        <v>39</v>
      </c>
      <c r="I52" s="231">
        <v>0.42849999999999999</v>
      </c>
      <c r="J52" s="380" t="s">
        <v>2887</v>
      </c>
      <c r="K52" s="275" t="s">
        <v>2639</v>
      </c>
    </row>
    <row r="53" spans="1:11" ht="90" x14ac:dyDescent="0.25">
      <c r="A53" s="8">
        <v>49</v>
      </c>
      <c r="B53" s="284">
        <v>7</v>
      </c>
      <c r="C53" s="275" t="s">
        <v>2824</v>
      </c>
      <c r="D53" s="230" t="s">
        <v>2799</v>
      </c>
      <c r="E53" s="212">
        <v>9</v>
      </c>
      <c r="F53" s="227" t="s">
        <v>1747</v>
      </c>
      <c r="G53" s="228">
        <v>36</v>
      </c>
      <c r="H53" s="228">
        <v>36</v>
      </c>
      <c r="I53" s="229">
        <v>0.4</v>
      </c>
      <c r="J53" s="380" t="s">
        <v>2887</v>
      </c>
      <c r="K53" s="275" t="s">
        <v>2811</v>
      </c>
    </row>
    <row r="54" spans="1:11" ht="75" x14ac:dyDescent="0.25">
      <c r="A54" s="8">
        <v>50</v>
      </c>
      <c r="B54" s="284">
        <v>8</v>
      </c>
      <c r="C54" s="275" t="s">
        <v>572</v>
      </c>
      <c r="D54" s="230" t="s">
        <v>2721</v>
      </c>
      <c r="E54" s="212">
        <v>9</v>
      </c>
      <c r="F54" s="227" t="s">
        <v>1748</v>
      </c>
      <c r="G54" s="228">
        <v>33</v>
      </c>
      <c r="H54" s="228">
        <v>33</v>
      </c>
      <c r="I54" s="229">
        <v>0.36</v>
      </c>
      <c r="J54" s="275" t="s">
        <v>2876</v>
      </c>
      <c r="K54" s="230" t="s">
        <v>2702</v>
      </c>
    </row>
    <row r="55" spans="1:11" ht="75" x14ac:dyDescent="0.25">
      <c r="A55" s="8">
        <v>51</v>
      </c>
      <c r="B55" s="284">
        <v>9</v>
      </c>
      <c r="C55" s="275" t="s">
        <v>581</v>
      </c>
      <c r="D55" s="230" t="s">
        <v>2721</v>
      </c>
      <c r="E55" s="212">
        <v>9</v>
      </c>
      <c r="F55" s="227" t="s">
        <v>1749</v>
      </c>
      <c r="G55" s="228">
        <v>32</v>
      </c>
      <c r="H55" s="228">
        <v>32</v>
      </c>
      <c r="I55" s="229">
        <v>0.35</v>
      </c>
      <c r="J55" s="275" t="s">
        <v>2876</v>
      </c>
      <c r="K55" s="230" t="s">
        <v>2702</v>
      </c>
    </row>
    <row r="56" spans="1:11" ht="75" x14ac:dyDescent="0.25">
      <c r="A56" s="8">
        <v>52</v>
      </c>
      <c r="B56" s="284">
        <v>10</v>
      </c>
      <c r="C56" s="230" t="s">
        <v>697</v>
      </c>
      <c r="D56" s="230" t="s">
        <v>672</v>
      </c>
      <c r="E56" s="212">
        <v>9</v>
      </c>
      <c r="F56" s="211" t="s">
        <v>1750</v>
      </c>
      <c r="G56" s="212">
        <v>32</v>
      </c>
      <c r="H56" s="212">
        <v>32</v>
      </c>
      <c r="I56" s="212">
        <v>35</v>
      </c>
      <c r="J56" s="275" t="s">
        <v>2876</v>
      </c>
      <c r="K56" s="230" t="s">
        <v>680</v>
      </c>
    </row>
    <row r="57" spans="1:11" ht="90" x14ac:dyDescent="0.25">
      <c r="A57" s="8">
        <v>53</v>
      </c>
      <c r="B57" s="284">
        <v>11</v>
      </c>
      <c r="C57" s="275" t="s">
        <v>3099</v>
      </c>
      <c r="D57" s="230" t="s">
        <v>2799</v>
      </c>
      <c r="E57" s="212">
        <v>9</v>
      </c>
      <c r="F57" s="227" t="s">
        <v>1751</v>
      </c>
      <c r="G57" s="228">
        <v>30</v>
      </c>
      <c r="H57" s="228">
        <v>30</v>
      </c>
      <c r="I57" s="229">
        <v>0.33</v>
      </c>
      <c r="J57" s="275" t="s">
        <v>2876</v>
      </c>
      <c r="K57" s="275" t="s">
        <v>2811</v>
      </c>
    </row>
    <row r="58" spans="1:11" ht="60" x14ac:dyDescent="0.25">
      <c r="A58" s="8">
        <v>54</v>
      </c>
      <c r="B58" s="284">
        <v>12</v>
      </c>
      <c r="C58" s="230" t="s">
        <v>2968</v>
      </c>
      <c r="D58" s="230" t="s">
        <v>2969</v>
      </c>
      <c r="E58" s="212">
        <v>9</v>
      </c>
      <c r="F58" s="211" t="s">
        <v>1752</v>
      </c>
      <c r="G58" s="212">
        <v>30</v>
      </c>
      <c r="H58" s="212">
        <v>30</v>
      </c>
      <c r="I58" s="212">
        <v>33</v>
      </c>
      <c r="J58" s="275" t="s">
        <v>2876</v>
      </c>
      <c r="K58" s="230" t="s">
        <v>2480</v>
      </c>
    </row>
    <row r="59" spans="1:11" ht="90" x14ac:dyDescent="0.25">
      <c r="A59" s="8">
        <v>55</v>
      </c>
      <c r="B59" s="284">
        <v>13</v>
      </c>
      <c r="C59" s="275" t="s">
        <v>643</v>
      </c>
      <c r="D59" s="230" t="s">
        <v>2799</v>
      </c>
      <c r="E59" s="212">
        <v>9</v>
      </c>
      <c r="F59" s="227" t="s">
        <v>1753</v>
      </c>
      <c r="G59" s="228">
        <v>30</v>
      </c>
      <c r="H59" s="228">
        <v>30</v>
      </c>
      <c r="I59" s="229">
        <v>0.33</v>
      </c>
      <c r="J59" s="275" t="s">
        <v>2876</v>
      </c>
      <c r="K59" s="275" t="s">
        <v>2811</v>
      </c>
    </row>
    <row r="60" spans="1:11" ht="75" x14ac:dyDescent="0.25">
      <c r="A60" s="8">
        <v>56</v>
      </c>
      <c r="B60" s="284">
        <v>14</v>
      </c>
      <c r="C60" s="275" t="s">
        <v>433</v>
      </c>
      <c r="D60" s="230" t="s">
        <v>2499</v>
      </c>
      <c r="E60" s="212">
        <v>9</v>
      </c>
      <c r="F60" s="227" t="s">
        <v>1754</v>
      </c>
      <c r="G60" s="228">
        <v>29</v>
      </c>
      <c r="H60" s="228">
        <v>29</v>
      </c>
      <c r="I60" s="229">
        <v>0.32</v>
      </c>
      <c r="J60" s="275" t="s">
        <v>2876</v>
      </c>
      <c r="K60" s="230" t="s">
        <v>2509</v>
      </c>
    </row>
    <row r="61" spans="1:11" ht="75" x14ac:dyDescent="0.25">
      <c r="A61" s="8">
        <v>57</v>
      </c>
      <c r="B61" s="284">
        <v>15</v>
      </c>
      <c r="C61" s="275" t="s">
        <v>1622</v>
      </c>
      <c r="D61" s="230" t="s">
        <v>610</v>
      </c>
      <c r="E61" s="212">
        <v>9</v>
      </c>
      <c r="F61" s="227" t="s">
        <v>1755</v>
      </c>
      <c r="G61" s="228">
        <v>28</v>
      </c>
      <c r="H61" s="228">
        <v>28</v>
      </c>
      <c r="I61" s="229">
        <v>0.31</v>
      </c>
      <c r="J61" s="275" t="s">
        <v>2876</v>
      </c>
      <c r="K61" s="230" t="s">
        <v>2773</v>
      </c>
    </row>
    <row r="62" spans="1:11" ht="90" x14ac:dyDescent="0.25">
      <c r="A62" s="8">
        <v>58</v>
      </c>
      <c r="B62" s="284">
        <v>16</v>
      </c>
      <c r="C62" s="275" t="s">
        <v>2831</v>
      </c>
      <c r="D62" s="230" t="s">
        <v>2799</v>
      </c>
      <c r="E62" s="212">
        <v>9</v>
      </c>
      <c r="F62" s="227" t="s">
        <v>1756</v>
      </c>
      <c r="G62" s="228">
        <v>27</v>
      </c>
      <c r="H62" s="228">
        <v>27</v>
      </c>
      <c r="I62" s="229">
        <v>0.3</v>
      </c>
      <c r="J62" s="275" t="s">
        <v>2876</v>
      </c>
      <c r="K62" s="275" t="s">
        <v>2811</v>
      </c>
    </row>
    <row r="63" spans="1:11" ht="75" x14ac:dyDescent="0.25">
      <c r="A63" s="8">
        <v>59</v>
      </c>
      <c r="B63" s="284">
        <v>17</v>
      </c>
      <c r="C63" s="275" t="s">
        <v>580</v>
      </c>
      <c r="D63" s="230" t="s">
        <v>2721</v>
      </c>
      <c r="E63" s="212">
        <v>9</v>
      </c>
      <c r="F63" s="227" t="s">
        <v>1757</v>
      </c>
      <c r="G63" s="228">
        <v>27</v>
      </c>
      <c r="H63" s="228">
        <v>27</v>
      </c>
      <c r="I63" s="229">
        <v>0.3</v>
      </c>
      <c r="J63" s="275" t="s">
        <v>2876</v>
      </c>
      <c r="K63" s="230" t="s">
        <v>2702</v>
      </c>
    </row>
    <row r="64" spans="1:11" ht="90" x14ac:dyDescent="0.25">
      <c r="A64" s="8">
        <v>60</v>
      </c>
      <c r="B64" s="284">
        <v>18</v>
      </c>
      <c r="C64" s="275" t="s">
        <v>2806</v>
      </c>
      <c r="D64" s="230" t="s">
        <v>2799</v>
      </c>
      <c r="E64" s="212">
        <v>9</v>
      </c>
      <c r="F64" s="227" t="s">
        <v>1758</v>
      </c>
      <c r="G64" s="228">
        <v>27</v>
      </c>
      <c r="H64" s="228">
        <v>27</v>
      </c>
      <c r="I64" s="229">
        <v>0.3</v>
      </c>
      <c r="J64" s="275" t="s">
        <v>2876</v>
      </c>
      <c r="K64" s="275" t="s">
        <v>2811</v>
      </c>
    </row>
    <row r="65" spans="1:12" ht="75" x14ac:dyDescent="0.25">
      <c r="A65" s="8">
        <v>61</v>
      </c>
      <c r="B65" s="284">
        <v>19</v>
      </c>
      <c r="C65" s="230" t="s">
        <v>692</v>
      </c>
      <c r="D65" s="230" t="s">
        <v>672</v>
      </c>
      <c r="E65" s="212">
        <v>9</v>
      </c>
      <c r="F65" s="211" t="s">
        <v>1759</v>
      </c>
      <c r="G65" s="212">
        <v>26</v>
      </c>
      <c r="H65" s="212">
        <v>26</v>
      </c>
      <c r="I65" s="212">
        <v>29</v>
      </c>
      <c r="J65" s="275" t="s">
        <v>2876</v>
      </c>
      <c r="K65" s="230" t="s">
        <v>680</v>
      </c>
    </row>
    <row r="66" spans="1:12" ht="75" x14ac:dyDescent="0.25">
      <c r="A66" s="8">
        <v>62</v>
      </c>
      <c r="B66" s="284">
        <v>20</v>
      </c>
      <c r="C66" s="230" t="s">
        <v>698</v>
      </c>
      <c r="D66" s="230" t="s">
        <v>672</v>
      </c>
      <c r="E66" s="212">
        <v>9</v>
      </c>
      <c r="F66" s="211" t="s">
        <v>1760</v>
      </c>
      <c r="G66" s="212">
        <v>25</v>
      </c>
      <c r="H66" s="212">
        <v>25</v>
      </c>
      <c r="I66" s="212">
        <v>27</v>
      </c>
      <c r="J66" s="275" t="s">
        <v>2876</v>
      </c>
      <c r="K66" s="230" t="s">
        <v>680</v>
      </c>
    </row>
    <row r="67" spans="1:12" ht="75" x14ac:dyDescent="0.25">
      <c r="A67" s="8">
        <v>63</v>
      </c>
      <c r="B67" s="284">
        <v>21</v>
      </c>
      <c r="C67" s="275" t="s">
        <v>2670</v>
      </c>
      <c r="D67" s="230" t="s">
        <v>3177</v>
      </c>
      <c r="E67" s="212">
        <v>9</v>
      </c>
      <c r="F67" s="227" t="s">
        <v>1761</v>
      </c>
      <c r="G67" s="228">
        <v>23</v>
      </c>
      <c r="H67" s="228">
        <v>23</v>
      </c>
      <c r="I67" s="229">
        <v>0.25</v>
      </c>
      <c r="J67" s="275" t="s">
        <v>2876</v>
      </c>
      <c r="K67" s="230" t="s">
        <v>2664</v>
      </c>
    </row>
    <row r="68" spans="1:12" ht="75" x14ac:dyDescent="0.25">
      <c r="A68" s="8">
        <v>64</v>
      </c>
      <c r="B68" s="284">
        <v>22</v>
      </c>
      <c r="C68" s="275" t="s">
        <v>2558</v>
      </c>
      <c r="D68" s="230" t="s">
        <v>436</v>
      </c>
      <c r="E68" s="212">
        <v>9</v>
      </c>
      <c r="F68" s="227" t="s">
        <v>1762</v>
      </c>
      <c r="G68" s="228">
        <v>22</v>
      </c>
      <c r="H68" s="228">
        <v>22</v>
      </c>
      <c r="I68" s="229">
        <v>0.24</v>
      </c>
      <c r="J68" s="275" t="s">
        <v>2876</v>
      </c>
      <c r="K68" s="275" t="s">
        <v>2545</v>
      </c>
    </row>
    <row r="69" spans="1:12" ht="75" x14ac:dyDescent="0.25">
      <c r="A69" s="8">
        <v>65</v>
      </c>
      <c r="B69" s="284">
        <v>23</v>
      </c>
      <c r="C69" s="275" t="s">
        <v>2703</v>
      </c>
      <c r="D69" s="230" t="s">
        <v>2721</v>
      </c>
      <c r="E69" s="212">
        <v>9</v>
      </c>
      <c r="F69" s="227" t="s">
        <v>1763</v>
      </c>
      <c r="G69" s="228">
        <v>18</v>
      </c>
      <c r="H69" s="228">
        <v>18</v>
      </c>
      <c r="I69" s="229">
        <v>0.2</v>
      </c>
      <c r="J69" s="275" t="s">
        <v>2876</v>
      </c>
      <c r="K69" s="230" t="s">
        <v>2702</v>
      </c>
    </row>
    <row r="70" spans="1:12" ht="75" x14ac:dyDescent="0.25">
      <c r="A70" s="8">
        <v>66</v>
      </c>
      <c r="B70" s="284">
        <v>24</v>
      </c>
      <c r="C70" s="318" t="s">
        <v>3069</v>
      </c>
      <c r="D70" s="269" t="s">
        <v>587</v>
      </c>
      <c r="E70" s="212">
        <v>9</v>
      </c>
      <c r="F70" s="227" t="s">
        <v>1764</v>
      </c>
      <c r="G70" s="228">
        <v>18</v>
      </c>
      <c r="H70" s="228">
        <v>18</v>
      </c>
      <c r="I70" s="229">
        <f>H70/71</f>
        <v>0.25352112676056338</v>
      </c>
      <c r="J70" s="275" t="s">
        <v>2876</v>
      </c>
      <c r="K70" s="269" t="s">
        <v>2755</v>
      </c>
    </row>
    <row r="71" spans="1:12" ht="60" x14ac:dyDescent="0.25">
      <c r="A71" s="8">
        <v>67</v>
      </c>
      <c r="B71" s="284">
        <v>25</v>
      </c>
      <c r="C71" s="275" t="s">
        <v>3038</v>
      </c>
      <c r="D71" s="230" t="s">
        <v>2638</v>
      </c>
      <c r="E71" s="212">
        <v>9</v>
      </c>
      <c r="F71" s="227" t="s">
        <v>1765</v>
      </c>
      <c r="G71" s="228">
        <v>15</v>
      </c>
      <c r="H71" s="228">
        <v>15</v>
      </c>
      <c r="I71" s="231">
        <v>0.1648</v>
      </c>
      <c r="J71" s="275" t="s">
        <v>2876</v>
      </c>
      <c r="K71" s="275" t="s">
        <v>2639</v>
      </c>
    </row>
    <row r="72" spans="1:12" ht="90" x14ac:dyDescent="0.25">
      <c r="A72" s="8">
        <v>68</v>
      </c>
      <c r="B72" s="284">
        <v>26</v>
      </c>
      <c r="C72" s="275" t="s">
        <v>3100</v>
      </c>
      <c r="D72" s="230" t="s">
        <v>2799</v>
      </c>
      <c r="E72" s="212">
        <v>9</v>
      </c>
      <c r="F72" s="227" t="s">
        <v>1766</v>
      </c>
      <c r="G72" s="228">
        <v>13</v>
      </c>
      <c r="H72" s="228">
        <v>13</v>
      </c>
      <c r="I72" s="229">
        <v>0.14000000000000001</v>
      </c>
      <c r="J72" s="275" t="s">
        <v>2876</v>
      </c>
      <c r="K72" s="275" t="s">
        <v>2811</v>
      </c>
    </row>
    <row r="73" spans="1:12" ht="60" x14ac:dyDescent="0.25">
      <c r="A73" s="8">
        <v>69</v>
      </c>
      <c r="B73" s="284">
        <v>27</v>
      </c>
      <c r="C73" s="275" t="s">
        <v>2970</v>
      </c>
      <c r="D73" s="230" t="s">
        <v>2969</v>
      </c>
      <c r="E73" s="212">
        <v>9</v>
      </c>
      <c r="F73" s="227" t="s">
        <v>1767</v>
      </c>
      <c r="G73" s="228">
        <v>12</v>
      </c>
      <c r="H73" s="228">
        <v>12</v>
      </c>
      <c r="I73" s="228">
        <v>13</v>
      </c>
      <c r="J73" s="275" t="s">
        <v>2876</v>
      </c>
      <c r="K73" s="275" t="s">
        <v>2480</v>
      </c>
    </row>
    <row r="74" spans="1:12" ht="75" x14ac:dyDescent="0.25">
      <c r="A74" s="8">
        <v>70</v>
      </c>
      <c r="B74" s="284">
        <v>28</v>
      </c>
      <c r="C74" s="275" t="s">
        <v>2717</v>
      </c>
      <c r="D74" s="230" t="s">
        <v>2721</v>
      </c>
      <c r="E74" s="212">
        <v>9</v>
      </c>
      <c r="F74" s="227" t="s">
        <v>1768</v>
      </c>
      <c r="G74" s="228">
        <v>11</v>
      </c>
      <c r="H74" s="228">
        <v>11</v>
      </c>
      <c r="I74" s="229">
        <v>0.12</v>
      </c>
      <c r="J74" s="275" t="s">
        <v>2876</v>
      </c>
      <c r="K74" s="230" t="s">
        <v>2702</v>
      </c>
    </row>
    <row r="75" spans="1:12" ht="45" x14ac:dyDescent="0.25">
      <c r="A75" s="8">
        <v>71</v>
      </c>
      <c r="B75" s="284">
        <v>29</v>
      </c>
      <c r="C75" s="275" t="s">
        <v>2786</v>
      </c>
      <c r="D75" s="230" t="s">
        <v>2781</v>
      </c>
      <c r="E75" s="212">
        <v>9</v>
      </c>
      <c r="F75" s="227" t="s">
        <v>1769</v>
      </c>
      <c r="G75" s="228">
        <v>8</v>
      </c>
      <c r="H75" s="228">
        <v>8</v>
      </c>
      <c r="I75" s="228">
        <v>8.7899999999999991</v>
      </c>
      <c r="J75" s="275" t="s">
        <v>2876</v>
      </c>
      <c r="K75" s="275" t="s">
        <v>2792</v>
      </c>
    </row>
    <row r="76" spans="1:12" ht="75" x14ac:dyDescent="0.25">
      <c r="A76" s="8">
        <v>72</v>
      </c>
      <c r="B76" s="284">
        <v>30</v>
      </c>
      <c r="C76" s="275" t="s">
        <v>2993</v>
      </c>
      <c r="D76" s="230" t="s">
        <v>436</v>
      </c>
      <c r="E76" s="212">
        <v>9</v>
      </c>
      <c r="F76" s="227" t="s">
        <v>1770</v>
      </c>
      <c r="G76" s="228">
        <v>0</v>
      </c>
      <c r="H76" s="228">
        <v>0</v>
      </c>
      <c r="I76" s="229">
        <v>0</v>
      </c>
      <c r="J76" s="275" t="s">
        <v>2876</v>
      </c>
      <c r="K76" s="275" t="s">
        <v>2545</v>
      </c>
    </row>
    <row r="77" spans="1:12" ht="75.75" x14ac:dyDescent="0.3">
      <c r="A77" s="8">
        <v>73</v>
      </c>
      <c r="B77" s="301">
        <v>1</v>
      </c>
      <c r="C77" s="283" t="s">
        <v>485</v>
      </c>
      <c r="D77" s="243" t="s">
        <v>473</v>
      </c>
      <c r="E77" s="238">
        <v>10</v>
      </c>
      <c r="F77" s="240" t="s">
        <v>1771</v>
      </c>
      <c r="G77" s="241">
        <v>54</v>
      </c>
      <c r="H77" s="241">
        <v>54</v>
      </c>
      <c r="I77" s="241">
        <v>52</v>
      </c>
      <c r="J77" s="397" t="s">
        <v>2874</v>
      </c>
      <c r="K77" s="283" t="s">
        <v>2582</v>
      </c>
      <c r="L77" s="69" t="s">
        <v>1827</v>
      </c>
    </row>
    <row r="78" spans="1:12" ht="75" x14ac:dyDescent="0.25">
      <c r="A78" s="8">
        <v>74</v>
      </c>
      <c r="B78" s="301">
        <v>2</v>
      </c>
      <c r="C78" s="283" t="s">
        <v>495</v>
      </c>
      <c r="D78" s="243" t="s">
        <v>473</v>
      </c>
      <c r="E78" s="238">
        <v>10</v>
      </c>
      <c r="F78" s="240" t="s">
        <v>1772</v>
      </c>
      <c r="G78" s="241">
        <v>49</v>
      </c>
      <c r="H78" s="241">
        <v>49</v>
      </c>
      <c r="I78" s="241">
        <v>47</v>
      </c>
      <c r="J78" s="397" t="s">
        <v>647</v>
      </c>
      <c r="K78" s="283" t="s">
        <v>2582</v>
      </c>
    </row>
    <row r="79" spans="1:12" ht="75" x14ac:dyDescent="0.25">
      <c r="A79" s="8">
        <v>75</v>
      </c>
      <c r="B79" s="301">
        <v>3</v>
      </c>
      <c r="C79" s="283" t="s">
        <v>3029</v>
      </c>
      <c r="D79" s="244" t="s">
        <v>498</v>
      </c>
      <c r="E79" s="238">
        <v>10</v>
      </c>
      <c r="F79" s="240" t="s">
        <v>1773</v>
      </c>
      <c r="G79" s="241">
        <v>43</v>
      </c>
      <c r="H79" s="241">
        <v>43</v>
      </c>
      <c r="I79" s="156">
        <v>0.41</v>
      </c>
      <c r="J79" s="397" t="s">
        <v>647</v>
      </c>
      <c r="K79" s="283" t="s">
        <v>2612</v>
      </c>
    </row>
    <row r="80" spans="1:12" ht="90" x14ac:dyDescent="0.25">
      <c r="A80" s="8">
        <v>76</v>
      </c>
      <c r="B80" s="301">
        <v>4</v>
      </c>
      <c r="C80" s="283" t="s">
        <v>668</v>
      </c>
      <c r="D80" s="243" t="s">
        <v>2799</v>
      </c>
      <c r="E80" s="238">
        <v>10</v>
      </c>
      <c r="F80" s="240" t="s">
        <v>1774</v>
      </c>
      <c r="G80" s="241">
        <v>43</v>
      </c>
      <c r="H80" s="241">
        <v>43</v>
      </c>
      <c r="I80" s="242">
        <v>0.41</v>
      </c>
      <c r="J80" s="397" t="s">
        <v>647</v>
      </c>
      <c r="K80" s="283" t="s">
        <v>2817</v>
      </c>
    </row>
    <row r="81" spans="1:11" ht="75" x14ac:dyDescent="0.25">
      <c r="A81" s="8">
        <v>77</v>
      </c>
      <c r="B81" s="301">
        <v>5</v>
      </c>
      <c r="C81" s="283" t="s">
        <v>3030</v>
      </c>
      <c r="D81" s="244" t="s">
        <v>498</v>
      </c>
      <c r="E81" s="238">
        <v>10</v>
      </c>
      <c r="F81" s="240" t="s">
        <v>1775</v>
      </c>
      <c r="G81" s="241">
        <v>37</v>
      </c>
      <c r="H81" s="241">
        <v>37</v>
      </c>
      <c r="I81" s="156">
        <v>0.36</v>
      </c>
      <c r="J81" s="283" t="s">
        <v>2876</v>
      </c>
      <c r="K81" s="283" t="s">
        <v>2612</v>
      </c>
    </row>
    <row r="82" spans="1:11" ht="75" x14ac:dyDescent="0.25">
      <c r="A82" s="8">
        <v>78</v>
      </c>
      <c r="B82" s="301">
        <v>6</v>
      </c>
      <c r="C82" s="243" t="s">
        <v>681</v>
      </c>
      <c r="D82" s="243" t="s">
        <v>672</v>
      </c>
      <c r="E82" s="238">
        <v>10</v>
      </c>
      <c r="F82" s="83" t="s">
        <v>1776</v>
      </c>
      <c r="G82" s="238">
        <v>37</v>
      </c>
      <c r="H82" s="238">
        <v>37</v>
      </c>
      <c r="I82" s="238">
        <v>35.6</v>
      </c>
      <c r="J82" s="283" t="s">
        <v>2876</v>
      </c>
      <c r="K82" s="243" t="s">
        <v>680</v>
      </c>
    </row>
    <row r="83" spans="1:11" ht="75" x14ac:dyDescent="0.25">
      <c r="A83" s="8">
        <v>79</v>
      </c>
      <c r="B83" s="301">
        <v>7</v>
      </c>
      <c r="C83" s="283" t="s">
        <v>513</v>
      </c>
      <c r="D83" s="244" t="s">
        <v>498</v>
      </c>
      <c r="E83" s="238">
        <v>10</v>
      </c>
      <c r="F83" s="240" t="s">
        <v>1777</v>
      </c>
      <c r="G83" s="241">
        <v>37</v>
      </c>
      <c r="H83" s="241">
        <v>37</v>
      </c>
      <c r="I83" s="238">
        <v>35.6</v>
      </c>
      <c r="J83" s="283" t="s">
        <v>2876</v>
      </c>
      <c r="K83" s="283" t="s">
        <v>2612</v>
      </c>
    </row>
    <row r="84" spans="1:11" ht="90" x14ac:dyDescent="0.25">
      <c r="A84" s="8">
        <v>80</v>
      </c>
      <c r="B84" s="301">
        <v>8</v>
      </c>
      <c r="C84" s="283" t="s">
        <v>648</v>
      </c>
      <c r="D84" s="243" t="s">
        <v>2799</v>
      </c>
      <c r="E84" s="238">
        <v>10</v>
      </c>
      <c r="F84" s="240" t="s">
        <v>1778</v>
      </c>
      <c r="G84" s="241">
        <v>36</v>
      </c>
      <c r="H84" s="241">
        <v>36</v>
      </c>
      <c r="I84" s="242">
        <v>0.35</v>
      </c>
      <c r="J84" s="283" t="s">
        <v>2876</v>
      </c>
      <c r="K84" s="283" t="s">
        <v>2817</v>
      </c>
    </row>
    <row r="85" spans="1:11" ht="90" x14ac:dyDescent="0.25">
      <c r="A85" s="8">
        <v>81</v>
      </c>
      <c r="B85" s="301">
        <v>9</v>
      </c>
      <c r="C85" s="294" t="s">
        <v>646</v>
      </c>
      <c r="D85" s="244" t="s">
        <v>2799</v>
      </c>
      <c r="E85" s="265">
        <v>10</v>
      </c>
      <c r="F85" s="373" t="s">
        <v>1779</v>
      </c>
      <c r="G85" s="292">
        <v>36</v>
      </c>
      <c r="H85" s="292">
        <v>36</v>
      </c>
      <c r="I85" s="292"/>
      <c r="J85" s="294" t="s">
        <v>2876</v>
      </c>
      <c r="K85" s="294" t="s">
        <v>2817</v>
      </c>
    </row>
    <row r="86" spans="1:11" ht="60" x14ac:dyDescent="0.25">
      <c r="A86" s="8">
        <v>82</v>
      </c>
      <c r="B86" s="301">
        <v>10</v>
      </c>
      <c r="C86" s="283" t="s">
        <v>524</v>
      </c>
      <c r="D86" s="243" t="s">
        <v>2638</v>
      </c>
      <c r="E86" s="238">
        <v>10</v>
      </c>
      <c r="F86" s="240" t="s">
        <v>1780</v>
      </c>
      <c r="G86" s="241">
        <v>34</v>
      </c>
      <c r="H86" s="241">
        <v>34</v>
      </c>
      <c r="I86" s="242">
        <v>0.33</v>
      </c>
      <c r="J86" s="283" t="s">
        <v>2876</v>
      </c>
      <c r="K86" s="243" t="s">
        <v>2641</v>
      </c>
    </row>
    <row r="87" spans="1:11" ht="60" x14ac:dyDescent="0.25">
      <c r="A87" s="8">
        <v>83</v>
      </c>
      <c r="B87" s="301">
        <v>11</v>
      </c>
      <c r="C87" s="283" t="s">
        <v>2468</v>
      </c>
      <c r="D87" s="243" t="s">
        <v>2969</v>
      </c>
      <c r="E87" s="238">
        <v>10</v>
      </c>
      <c r="F87" s="240" t="s">
        <v>1781</v>
      </c>
      <c r="G87" s="241">
        <v>33</v>
      </c>
      <c r="H87" s="241">
        <v>33</v>
      </c>
      <c r="I87" s="241">
        <v>32</v>
      </c>
      <c r="J87" s="283" t="s">
        <v>2876</v>
      </c>
      <c r="K87" s="283" t="s">
        <v>2477</v>
      </c>
    </row>
    <row r="88" spans="1:11" ht="90" x14ac:dyDescent="0.25">
      <c r="A88" s="8">
        <v>84</v>
      </c>
      <c r="B88" s="301">
        <v>12</v>
      </c>
      <c r="C88" s="283" t="s">
        <v>650</v>
      </c>
      <c r="D88" s="243" t="s">
        <v>2799</v>
      </c>
      <c r="E88" s="238">
        <v>10</v>
      </c>
      <c r="F88" s="240" t="s">
        <v>1782</v>
      </c>
      <c r="G88" s="241">
        <v>32</v>
      </c>
      <c r="H88" s="241">
        <v>32</v>
      </c>
      <c r="I88" s="242">
        <v>0.31</v>
      </c>
      <c r="J88" s="283" t="s">
        <v>2876</v>
      </c>
      <c r="K88" s="283" t="s">
        <v>2817</v>
      </c>
    </row>
    <row r="89" spans="1:11" ht="90" x14ac:dyDescent="0.25">
      <c r="A89" s="8">
        <v>85</v>
      </c>
      <c r="B89" s="301">
        <v>13</v>
      </c>
      <c r="C89" s="283" t="s">
        <v>645</v>
      </c>
      <c r="D89" s="243" t="s">
        <v>2799</v>
      </c>
      <c r="E89" s="238">
        <v>10</v>
      </c>
      <c r="F89" s="240" t="s">
        <v>1783</v>
      </c>
      <c r="G89" s="241">
        <v>30</v>
      </c>
      <c r="H89" s="241">
        <v>30</v>
      </c>
      <c r="I89" s="242">
        <v>0.28999999999999998</v>
      </c>
      <c r="J89" s="283" t="s">
        <v>2876</v>
      </c>
      <c r="K89" s="283" t="s">
        <v>2817</v>
      </c>
    </row>
    <row r="90" spans="1:11" ht="90" x14ac:dyDescent="0.25">
      <c r="A90" s="8">
        <v>86</v>
      </c>
      <c r="B90" s="301">
        <v>14</v>
      </c>
      <c r="C90" s="283" t="s">
        <v>2818</v>
      </c>
      <c r="D90" s="243" t="s">
        <v>2799</v>
      </c>
      <c r="E90" s="238">
        <v>10</v>
      </c>
      <c r="F90" s="240" t="s">
        <v>1784</v>
      </c>
      <c r="G90" s="241">
        <v>30</v>
      </c>
      <c r="H90" s="241">
        <v>30</v>
      </c>
      <c r="I90" s="242">
        <v>0.28999999999999998</v>
      </c>
      <c r="J90" s="283" t="s">
        <v>2876</v>
      </c>
      <c r="K90" s="283" t="s">
        <v>2817</v>
      </c>
    </row>
    <row r="91" spans="1:11" ht="75" x14ac:dyDescent="0.25">
      <c r="A91" s="8">
        <v>87</v>
      </c>
      <c r="B91" s="301">
        <v>15</v>
      </c>
      <c r="C91" s="319" t="s">
        <v>600</v>
      </c>
      <c r="D91" s="244" t="s">
        <v>587</v>
      </c>
      <c r="E91" s="238">
        <v>10</v>
      </c>
      <c r="F91" s="240" t="s">
        <v>1785</v>
      </c>
      <c r="G91" s="241">
        <v>30</v>
      </c>
      <c r="H91" s="241">
        <v>30</v>
      </c>
      <c r="I91" s="242">
        <f>H91/71</f>
        <v>0.42253521126760563</v>
      </c>
      <c r="J91" s="283" t="s">
        <v>2876</v>
      </c>
      <c r="K91" s="244" t="s">
        <v>2754</v>
      </c>
    </row>
    <row r="92" spans="1:11" ht="75" x14ac:dyDescent="0.25">
      <c r="A92" s="8">
        <v>88</v>
      </c>
      <c r="B92" s="301">
        <v>16</v>
      </c>
      <c r="C92" s="283" t="s">
        <v>486</v>
      </c>
      <c r="D92" s="243" t="s">
        <v>473</v>
      </c>
      <c r="E92" s="238">
        <v>10</v>
      </c>
      <c r="F92" s="240" t="s">
        <v>1786</v>
      </c>
      <c r="G92" s="241">
        <v>29</v>
      </c>
      <c r="H92" s="241">
        <v>29</v>
      </c>
      <c r="I92" s="241">
        <v>28</v>
      </c>
      <c r="J92" s="283" t="s">
        <v>2876</v>
      </c>
      <c r="K92" s="283" t="s">
        <v>2582</v>
      </c>
    </row>
    <row r="93" spans="1:11" ht="75" x14ac:dyDescent="0.25">
      <c r="A93" s="8">
        <v>89</v>
      </c>
      <c r="B93" s="301">
        <v>17</v>
      </c>
      <c r="C93" s="283" t="s">
        <v>2604</v>
      </c>
      <c r="D93" s="243" t="s">
        <v>473</v>
      </c>
      <c r="E93" s="238">
        <v>10</v>
      </c>
      <c r="F93" s="240" t="s">
        <v>1787</v>
      </c>
      <c r="G93" s="241">
        <v>26</v>
      </c>
      <c r="H93" s="241">
        <v>26</v>
      </c>
      <c r="I93" s="241">
        <v>25</v>
      </c>
      <c r="J93" s="283" t="s">
        <v>2876</v>
      </c>
      <c r="K93" s="283" t="s">
        <v>2582</v>
      </c>
    </row>
    <row r="94" spans="1:11" ht="75" x14ac:dyDescent="0.25">
      <c r="A94" s="8">
        <v>90</v>
      </c>
      <c r="B94" s="301">
        <v>18</v>
      </c>
      <c r="C94" s="283" t="s">
        <v>548</v>
      </c>
      <c r="D94" s="243" t="s">
        <v>3177</v>
      </c>
      <c r="E94" s="238">
        <v>10</v>
      </c>
      <c r="F94" s="240" t="s">
        <v>1788</v>
      </c>
      <c r="G94" s="241">
        <v>26</v>
      </c>
      <c r="H94" s="241">
        <v>26</v>
      </c>
      <c r="I94" s="242">
        <v>0.25</v>
      </c>
      <c r="J94" s="283" t="s">
        <v>2876</v>
      </c>
      <c r="K94" s="243" t="s">
        <v>2664</v>
      </c>
    </row>
    <row r="95" spans="1:11" ht="90" x14ac:dyDescent="0.25">
      <c r="A95" s="8">
        <v>91</v>
      </c>
      <c r="B95" s="301">
        <v>19</v>
      </c>
      <c r="C95" s="283" t="s">
        <v>3101</v>
      </c>
      <c r="D95" s="243" t="s">
        <v>2799</v>
      </c>
      <c r="E95" s="238">
        <v>10</v>
      </c>
      <c r="F95" s="240" t="s">
        <v>1789</v>
      </c>
      <c r="G95" s="241">
        <v>24</v>
      </c>
      <c r="H95" s="241">
        <v>24</v>
      </c>
      <c r="I95" s="242">
        <v>0.23</v>
      </c>
      <c r="J95" s="283" t="s">
        <v>2876</v>
      </c>
      <c r="K95" s="283" t="s">
        <v>2817</v>
      </c>
    </row>
    <row r="96" spans="1:11" ht="75" x14ac:dyDescent="0.25">
      <c r="A96" s="8">
        <v>92</v>
      </c>
      <c r="B96" s="301">
        <v>20</v>
      </c>
      <c r="C96" s="283" t="s">
        <v>2693</v>
      </c>
      <c r="D96" s="243" t="s">
        <v>2721</v>
      </c>
      <c r="E96" s="238">
        <v>10</v>
      </c>
      <c r="F96" s="240" t="s">
        <v>1790</v>
      </c>
      <c r="G96" s="241">
        <v>23</v>
      </c>
      <c r="H96" s="241">
        <v>23</v>
      </c>
      <c r="I96" s="242">
        <v>0.22</v>
      </c>
      <c r="J96" s="283" t="s">
        <v>2876</v>
      </c>
      <c r="K96" s="243" t="s">
        <v>563</v>
      </c>
    </row>
    <row r="97" spans="1:12" ht="75" x14ac:dyDescent="0.25">
      <c r="A97" s="8">
        <v>93</v>
      </c>
      <c r="B97" s="301">
        <v>21</v>
      </c>
      <c r="C97" s="283" t="s">
        <v>2694</v>
      </c>
      <c r="D97" s="243" t="s">
        <v>2721</v>
      </c>
      <c r="E97" s="238">
        <v>10</v>
      </c>
      <c r="F97" s="240" t="s">
        <v>1791</v>
      </c>
      <c r="G97" s="241">
        <v>23</v>
      </c>
      <c r="H97" s="241">
        <v>23</v>
      </c>
      <c r="I97" s="242">
        <v>0.22</v>
      </c>
      <c r="J97" s="283" t="s">
        <v>2876</v>
      </c>
      <c r="K97" s="243" t="s">
        <v>563</v>
      </c>
    </row>
    <row r="98" spans="1:12" ht="75" x14ac:dyDescent="0.25">
      <c r="A98" s="8">
        <v>94</v>
      </c>
      <c r="B98" s="301">
        <v>22</v>
      </c>
      <c r="C98" s="283" t="s">
        <v>583</v>
      </c>
      <c r="D98" s="243" t="s">
        <v>2721</v>
      </c>
      <c r="E98" s="238">
        <v>10</v>
      </c>
      <c r="F98" s="240" t="s">
        <v>1792</v>
      </c>
      <c r="G98" s="241">
        <v>22</v>
      </c>
      <c r="H98" s="241">
        <v>22</v>
      </c>
      <c r="I98" s="242">
        <v>0.21</v>
      </c>
      <c r="J98" s="283" t="s">
        <v>2876</v>
      </c>
      <c r="K98" s="243" t="s">
        <v>563</v>
      </c>
    </row>
    <row r="99" spans="1:12" ht="75" x14ac:dyDescent="0.25">
      <c r="A99" s="8">
        <v>95</v>
      </c>
      <c r="B99" s="301">
        <v>23</v>
      </c>
      <c r="C99" s="319" t="s">
        <v>598</v>
      </c>
      <c r="D99" s="244" t="s">
        <v>587</v>
      </c>
      <c r="E99" s="238">
        <v>10</v>
      </c>
      <c r="F99" s="240" t="s">
        <v>1793</v>
      </c>
      <c r="G99" s="241">
        <v>22</v>
      </c>
      <c r="H99" s="241">
        <v>22</v>
      </c>
      <c r="I99" s="242">
        <f>H99/71</f>
        <v>0.30985915492957744</v>
      </c>
      <c r="J99" s="283" t="s">
        <v>2876</v>
      </c>
      <c r="K99" s="244" t="s">
        <v>2754</v>
      </c>
    </row>
    <row r="100" spans="1:12" ht="75" x14ac:dyDescent="0.25">
      <c r="A100" s="8">
        <v>96</v>
      </c>
      <c r="B100" s="301">
        <v>24</v>
      </c>
      <c r="C100" s="283" t="s">
        <v>2718</v>
      </c>
      <c r="D100" s="243" t="s">
        <v>2721</v>
      </c>
      <c r="E100" s="238">
        <v>10</v>
      </c>
      <c r="F100" s="240" t="s">
        <v>1794</v>
      </c>
      <c r="G100" s="241">
        <v>21</v>
      </c>
      <c r="H100" s="241">
        <v>21</v>
      </c>
      <c r="I100" s="242">
        <v>0.2</v>
      </c>
      <c r="J100" s="283" t="s">
        <v>2876</v>
      </c>
      <c r="K100" s="243" t="s">
        <v>563</v>
      </c>
    </row>
    <row r="101" spans="1:12" ht="60" x14ac:dyDescent="0.25">
      <c r="A101" s="8">
        <v>97</v>
      </c>
      <c r="B101" s="301">
        <v>25</v>
      </c>
      <c r="C101" s="243" t="s">
        <v>526</v>
      </c>
      <c r="D101" s="243" t="s">
        <v>2638</v>
      </c>
      <c r="E101" s="238">
        <v>10</v>
      </c>
      <c r="F101" s="83" t="s">
        <v>1795</v>
      </c>
      <c r="G101" s="238">
        <v>19</v>
      </c>
      <c r="H101" s="238">
        <v>19</v>
      </c>
      <c r="I101" s="257">
        <v>0.18</v>
      </c>
      <c r="J101" s="283" t="s">
        <v>2876</v>
      </c>
      <c r="K101" s="243" t="s">
        <v>2641</v>
      </c>
    </row>
    <row r="102" spans="1:12" ht="60" x14ac:dyDescent="0.25">
      <c r="A102" s="8">
        <v>98</v>
      </c>
      <c r="B102" s="301">
        <v>26</v>
      </c>
      <c r="C102" s="243" t="s">
        <v>527</v>
      </c>
      <c r="D102" s="243" t="s">
        <v>2638</v>
      </c>
      <c r="E102" s="238">
        <v>10</v>
      </c>
      <c r="F102" s="83" t="s">
        <v>1796</v>
      </c>
      <c r="G102" s="238">
        <v>16</v>
      </c>
      <c r="H102" s="238">
        <v>16</v>
      </c>
      <c r="I102" s="257">
        <v>0.15</v>
      </c>
      <c r="J102" s="283" t="s">
        <v>2876</v>
      </c>
      <c r="K102" s="243" t="s">
        <v>2641</v>
      </c>
    </row>
    <row r="103" spans="1:12" ht="75" x14ac:dyDescent="0.25">
      <c r="A103" s="8">
        <v>99</v>
      </c>
      <c r="B103" s="301">
        <v>27</v>
      </c>
      <c r="C103" s="283" t="s">
        <v>2775</v>
      </c>
      <c r="D103" s="243" t="s">
        <v>610</v>
      </c>
      <c r="E103" s="238">
        <v>10</v>
      </c>
      <c r="F103" s="240" t="s">
        <v>1797</v>
      </c>
      <c r="G103" s="241">
        <v>4</v>
      </c>
      <c r="H103" s="241">
        <v>4</v>
      </c>
      <c r="I103" s="242">
        <v>0.04</v>
      </c>
      <c r="J103" s="283" t="s">
        <v>2876</v>
      </c>
      <c r="K103" s="243" t="s">
        <v>2773</v>
      </c>
    </row>
    <row r="104" spans="1:12" ht="75.75" x14ac:dyDescent="0.3">
      <c r="A104" s="8">
        <v>100</v>
      </c>
      <c r="B104" s="304">
        <v>1</v>
      </c>
      <c r="C104" s="379" t="s">
        <v>463</v>
      </c>
      <c r="D104" s="278" t="s">
        <v>436</v>
      </c>
      <c r="E104" s="215">
        <v>11</v>
      </c>
      <c r="F104" s="144" t="s">
        <v>1798</v>
      </c>
      <c r="G104" s="266">
        <v>71</v>
      </c>
      <c r="H104" s="266">
        <v>71</v>
      </c>
      <c r="I104" s="254">
        <v>0.84</v>
      </c>
      <c r="J104" s="379" t="s">
        <v>2874</v>
      </c>
      <c r="K104" s="277" t="s">
        <v>2553</v>
      </c>
      <c r="L104" s="69" t="s">
        <v>1828</v>
      </c>
    </row>
    <row r="105" spans="1:12" ht="75" x14ac:dyDescent="0.25">
      <c r="A105" s="8">
        <v>101</v>
      </c>
      <c r="B105" s="304">
        <v>2</v>
      </c>
      <c r="C105" s="338" t="s">
        <v>593</v>
      </c>
      <c r="D105" s="147" t="s">
        <v>587</v>
      </c>
      <c r="E105" s="215">
        <v>11</v>
      </c>
      <c r="F105" s="144" t="s">
        <v>1799</v>
      </c>
      <c r="G105" s="266">
        <v>62</v>
      </c>
      <c r="H105" s="266">
        <v>62</v>
      </c>
      <c r="I105" s="254">
        <v>0.73</v>
      </c>
      <c r="J105" s="379" t="s">
        <v>2887</v>
      </c>
      <c r="K105" s="147" t="s">
        <v>2755</v>
      </c>
    </row>
    <row r="106" spans="1:12" ht="75" x14ac:dyDescent="0.25">
      <c r="A106" s="8">
        <v>102</v>
      </c>
      <c r="B106" s="304">
        <v>3</v>
      </c>
      <c r="C106" s="277" t="s">
        <v>3031</v>
      </c>
      <c r="D106" s="147" t="s">
        <v>498</v>
      </c>
      <c r="E106" s="215">
        <v>11</v>
      </c>
      <c r="F106" s="144" t="s">
        <v>1800</v>
      </c>
      <c r="G106" s="266">
        <v>60</v>
      </c>
      <c r="H106" s="266">
        <v>60</v>
      </c>
      <c r="I106" s="159">
        <v>0.71</v>
      </c>
      <c r="J106" s="379" t="s">
        <v>2887</v>
      </c>
      <c r="K106" s="277" t="s">
        <v>2612</v>
      </c>
    </row>
    <row r="107" spans="1:12" ht="60" x14ac:dyDescent="0.25">
      <c r="A107" s="8">
        <v>103</v>
      </c>
      <c r="B107" s="304">
        <v>4</v>
      </c>
      <c r="C107" s="277" t="s">
        <v>705</v>
      </c>
      <c r="D107" s="278" t="s">
        <v>702</v>
      </c>
      <c r="E107" s="215">
        <v>11</v>
      </c>
      <c r="F107" s="144" t="s">
        <v>1801</v>
      </c>
      <c r="G107" s="266">
        <v>54</v>
      </c>
      <c r="H107" s="266">
        <v>54</v>
      </c>
      <c r="I107" s="159">
        <f>H107/85</f>
        <v>0.63529411764705879</v>
      </c>
      <c r="J107" s="379" t="s">
        <v>2887</v>
      </c>
      <c r="K107" s="277" t="s">
        <v>2882</v>
      </c>
    </row>
    <row r="108" spans="1:12" ht="60" x14ac:dyDescent="0.25">
      <c r="A108" s="8">
        <v>104</v>
      </c>
      <c r="B108" s="304">
        <v>5</v>
      </c>
      <c r="C108" s="277" t="s">
        <v>401</v>
      </c>
      <c r="D108" s="278" t="s">
        <v>2969</v>
      </c>
      <c r="E108" s="215">
        <v>11</v>
      </c>
      <c r="F108" s="144" t="s">
        <v>1802</v>
      </c>
      <c r="G108" s="266">
        <v>50</v>
      </c>
      <c r="H108" s="266">
        <v>50</v>
      </c>
      <c r="I108" s="266">
        <v>59</v>
      </c>
      <c r="J108" s="379" t="s">
        <v>2887</v>
      </c>
      <c r="K108" s="277" t="s">
        <v>2480</v>
      </c>
    </row>
    <row r="109" spans="1:12" ht="90" x14ac:dyDescent="0.25">
      <c r="A109" s="8">
        <v>105</v>
      </c>
      <c r="B109" s="304">
        <v>6</v>
      </c>
      <c r="C109" s="277" t="s">
        <v>660</v>
      </c>
      <c r="D109" s="278" t="s">
        <v>2799</v>
      </c>
      <c r="E109" s="215">
        <v>11</v>
      </c>
      <c r="F109" s="144" t="s">
        <v>1803</v>
      </c>
      <c r="G109" s="266">
        <v>50</v>
      </c>
      <c r="H109" s="266">
        <v>50</v>
      </c>
      <c r="I109" s="254">
        <v>0.59</v>
      </c>
      <c r="J109" s="379" t="s">
        <v>2887</v>
      </c>
      <c r="K109" s="277" t="s">
        <v>2817</v>
      </c>
    </row>
    <row r="110" spans="1:12" ht="75" x14ac:dyDescent="0.25">
      <c r="A110" s="8">
        <v>106</v>
      </c>
      <c r="B110" s="304">
        <v>7</v>
      </c>
      <c r="C110" s="278" t="s">
        <v>428</v>
      </c>
      <c r="D110" s="278" t="s">
        <v>2499</v>
      </c>
      <c r="E110" s="215">
        <v>11</v>
      </c>
      <c r="F110" s="144" t="s">
        <v>1804</v>
      </c>
      <c r="G110" s="266">
        <v>30</v>
      </c>
      <c r="H110" s="266">
        <v>30</v>
      </c>
      <c r="I110" s="254">
        <v>0.35</v>
      </c>
      <c r="J110" s="277" t="s">
        <v>2876</v>
      </c>
      <c r="K110" s="278" t="s">
        <v>2509</v>
      </c>
    </row>
    <row r="111" spans="1:12" ht="60" x14ac:dyDescent="0.25">
      <c r="A111" s="8">
        <v>107</v>
      </c>
      <c r="B111" s="304">
        <v>8</v>
      </c>
      <c r="C111" s="277" t="s">
        <v>716</v>
      </c>
      <c r="D111" s="278" t="s">
        <v>702</v>
      </c>
      <c r="E111" s="215">
        <v>11</v>
      </c>
      <c r="F111" s="144" t="s">
        <v>1805</v>
      </c>
      <c r="G111" s="266">
        <v>29</v>
      </c>
      <c r="H111" s="266">
        <v>29</v>
      </c>
      <c r="I111" s="159">
        <f>H111/85</f>
        <v>0.3411764705882353</v>
      </c>
      <c r="J111" s="277" t="s">
        <v>2876</v>
      </c>
      <c r="K111" s="277" t="s">
        <v>2882</v>
      </c>
    </row>
    <row r="112" spans="1:12" ht="90" x14ac:dyDescent="0.25">
      <c r="A112" s="8">
        <v>108</v>
      </c>
      <c r="B112" s="304">
        <v>9</v>
      </c>
      <c r="C112" s="277" t="s">
        <v>663</v>
      </c>
      <c r="D112" s="278" t="s">
        <v>2799</v>
      </c>
      <c r="E112" s="215">
        <v>11</v>
      </c>
      <c r="F112" s="144" t="s">
        <v>1806</v>
      </c>
      <c r="G112" s="266">
        <v>28</v>
      </c>
      <c r="H112" s="266">
        <v>28</v>
      </c>
      <c r="I112" s="254">
        <v>0.33</v>
      </c>
      <c r="J112" s="277" t="s">
        <v>2876</v>
      </c>
      <c r="K112" s="277" t="s">
        <v>2817</v>
      </c>
    </row>
    <row r="113" spans="1:11" ht="75" x14ac:dyDescent="0.25">
      <c r="A113" s="8">
        <v>109</v>
      </c>
      <c r="B113" s="304">
        <v>10</v>
      </c>
      <c r="C113" s="277" t="s">
        <v>507</v>
      </c>
      <c r="D113" s="147" t="s">
        <v>498</v>
      </c>
      <c r="E113" s="215">
        <v>11</v>
      </c>
      <c r="F113" s="144" t="s">
        <v>1807</v>
      </c>
      <c r="G113" s="266">
        <v>25</v>
      </c>
      <c r="H113" s="266">
        <v>25</v>
      </c>
      <c r="I113" s="159">
        <v>0.28999999999999998</v>
      </c>
      <c r="J113" s="277" t="s">
        <v>2876</v>
      </c>
      <c r="K113" s="277" t="s">
        <v>2612</v>
      </c>
    </row>
    <row r="114" spans="1:11" ht="75" x14ac:dyDescent="0.25">
      <c r="A114" s="8">
        <v>110</v>
      </c>
      <c r="B114" s="304">
        <v>11</v>
      </c>
      <c r="C114" s="323" t="s">
        <v>601</v>
      </c>
      <c r="D114" s="147" t="s">
        <v>587</v>
      </c>
      <c r="E114" s="215">
        <v>11</v>
      </c>
      <c r="F114" s="144" t="s">
        <v>1808</v>
      </c>
      <c r="G114" s="266">
        <v>23</v>
      </c>
      <c r="H114" s="266">
        <v>23</v>
      </c>
      <c r="I114" s="254">
        <f>H114/71</f>
        <v>0.323943661971831</v>
      </c>
      <c r="J114" s="277" t="s">
        <v>2876</v>
      </c>
      <c r="K114" s="147" t="s">
        <v>2755</v>
      </c>
    </row>
    <row r="115" spans="1:11" ht="60" x14ac:dyDescent="0.25">
      <c r="A115" s="8">
        <v>111</v>
      </c>
      <c r="B115" s="304">
        <v>12</v>
      </c>
      <c r="C115" s="277" t="s">
        <v>717</v>
      </c>
      <c r="D115" s="278" t="s">
        <v>702</v>
      </c>
      <c r="E115" s="215">
        <v>11</v>
      </c>
      <c r="F115" s="144" t="s">
        <v>1809</v>
      </c>
      <c r="G115" s="266">
        <v>23</v>
      </c>
      <c r="H115" s="266">
        <v>23</v>
      </c>
      <c r="I115" s="159">
        <f t="shared" ref="I115" si="0">H115/85</f>
        <v>0.27058823529411763</v>
      </c>
      <c r="J115" s="277" t="s">
        <v>2876</v>
      </c>
      <c r="K115" s="277" t="s">
        <v>2882</v>
      </c>
    </row>
    <row r="116" spans="1:11" ht="75" x14ac:dyDescent="0.25">
      <c r="A116" s="8">
        <v>112</v>
      </c>
      <c r="B116" s="304">
        <v>13</v>
      </c>
      <c r="C116" s="277" t="s">
        <v>3178</v>
      </c>
      <c r="D116" s="278" t="s">
        <v>3177</v>
      </c>
      <c r="E116" s="215">
        <v>11</v>
      </c>
      <c r="F116" s="144" t="s">
        <v>1810</v>
      </c>
      <c r="G116" s="266">
        <v>21</v>
      </c>
      <c r="H116" s="266">
        <v>21</v>
      </c>
      <c r="I116" s="254">
        <v>0.25</v>
      </c>
      <c r="J116" s="277" t="s">
        <v>2876</v>
      </c>
      <c r="K116" s="278" t="s">
        <v>2664</v>
      </c>
    </row>
    <row r="117" spans="1:11" ht="75" x14ac:dyDescent="0.25">
      <c r="A117" s="8">
        <v>113</v>
      </c>
      <c r="B117" s="304">
        <v>14</v>
      </c>
      <c r="C117" s="277" t="s">
        <v>431</v>
      </c>
      <c r="D117" s="278" t="s">
        <v>2499</v>
      </c>
      <c r="E117" s="215">
        <v>11</v>
      </c>
      <c r="F117" s="144" t="s">
        <v>1811</v>
      </c>
      <c r="G117" s="266">
        <v>21</v>
      </c>
      <c r="H117" s="266">
        <v>21</v>
      </c>
      <c r="I117" s="254">
        <v>0.25</v>
      </c>
      <c r="J117" s="277" t="s">
        <v>2876</v>
      </c>
      <c r="K117" s="278" t="s">
        <v>2509</v>
      </c>
    </row>
    <row r="118" spans="1:11" ht="75" x14ac:dyDescent="0.25">
      <c r="A118" s="8">
        <v>114</v>
      </c>
      <c r="B118" s="304">
        <v>15</v>
      </c>
      <c r="C118" s="278" t="s">
        <v>2851</v>
      </c>
      <c r="D118" s="278" t="s">
        <v>672</v>
      </c>
      <c r="E118" s="215">
        <v>11</v>
      </c>
      <c r="F118" s="21" t="s">
        <v>1812</v>
      </c>
      <c r="G118" s="215">
        <v>20</v>
      </c>
      <c r="H118" s="215">
        <v>20</v>
      </c>
      <c r="I118" s="215">
        <v>23.5</v>
      </c>
      <c r="J118" s="277" t="s">
        <v>2876</v>
      </c>
      <c r="K118" s="278" t="s">
        <v>680</v>
      </c>
    </row>
    <row r="119" spans="1:11" ht="75" x14ac:dyDescent="0.25">
      <c r="A119" s="8">
        <v>115</v>
      </c>
      <c r="B119" s="304">
        <v>16</v>
      </c>
      <c r="C119" s="277" t="s">
        <v>2575</v>
      </c>
      <c r="D119" s="278" t="s">
        <v>473</v>
      </c>
      <c r="E119" s="215">
        <v>11</v>
      </c>
      <c r="F119" s="144" t="s">
        <v>1813</v>
      </c>
      <c r="G119" s="266">
        <v>19</v>
      </c>
      <c r="H119" s="266">
        <v>19</v>
      </c>
      <c r="I119" s="266">
        <v>22</v>
      </c>
      <c r="J119" s="277" t="s">
        <v>2876</v>
      </c>
      <c r="K119" s="277" t="s">
        <v>2582</v>
      </c>
    </row>
    <row r="120" spans="1:11" ht="75" x14ac:dyDescent="0.25">
      <c r="A120" s="8">
        <v>116</v>
      </c>
      <c r="B120" s="304">
        <v>17</v>
      </c>
      <c r="C120" s="277" t="s">
        <v>2605</v>
      </c>
      <c r="D120" s="278" t="s">
        <v>473</v>
      </c>
      <c r="E120" s="215">
        <v>11</v>
      </c>
      <c r="F120" s="144" t="s">
        <v>1814</v>
      </c>
      <c r="G120" s="266">
        <v>19</v>
      </c>
      <c r="H120" s="266">
        <v>19</v>
      </c>
      <c r="I120" s="266">
        <v>22</v>
      </c>
      <c r="J120" s="277" t="s">
        <v>2876</v>
      </c>
      <c r="K120" s="277" t="s">
        <v>3008</v>
      </c>
    </row>
    <row r="121" spans="1:11" ht="75" x14ac:dyDescent="0.25">
      <c r="A121" s="8">
        <v>117</v>
      </c>
      <c r="B121" s="304">
        <v>18</v>
      </c>
      <c r="C121" s="277" t="s">
        <v>2581</v>
      </c>
      <c r="D121" s="278" t="s">
        <v>473</v>
      </c>
      <c r="E121" s="215">
        <v>11</v>
      </c>
      <c r="F121" s="144" t="s">
        <v>1815</v>
      </c>
      <c r="G121" s="266">
        <v>18</v>
      </c>
      <c r="H121" s="266">
        <v>18</v>
      </c>
      <c r="I121" s="266">
        <v>21</v>
      </c>
      <c r="J121" s="277" t="s">
        <v>2876</v>
      </c>
      <c r="K121" s="277" t="s">
        <v>2582</v>
      </c>
    </row>
    <row r="122" spans="1:11" ht="60" x14ac:dyDescent="0.25">
      <c r="A122" s="8">
        <v>118</v>
      </c>
      <c r="B122" s="304">
        <v>19</v>
      </c>
      <c r="C122" s="277" t="s">
        <v>2472</v>
      </c>
      <c r="D122" s="278" t="s">
        <v>2969</v>
      </c>
      <c r="E122" s="215">
        <v>11</v>
      </c>
      <c r="F122" s="144" t="s">
        <v>1816</v>
      </c>
      <c r="G122" s="266">
        <v>15</v>
      </c>
      <c r="H122" s="266">
        <v>15</v>
      </c>
      <c r="I122" s="266">
        <v>18</v>
      </c>
      <c r="J122" s="277" t="s">
        <v>2876</v>
      </c>
      <c r="K122" s="277" t="s">
        <v>2480</v>
      </c>
    </row>
    <row r="123" spans="1:11" ht="60" x14ac:dyDescent="0.25">
      <c r="A123" s="8">
        <v>119</v>
      </c>
      <c r="B123" s="304">
        <v>20</v>
      </c>
      <c r="C123" s="277" t="s">
        <v>2496</v>
      </c>
      <c r="D123" s="278" t="s">
        <v>2969</v>
      </c>
      <c r="E123" s="215">
        <v>11</v>
      </c>
      <c r="F123" s="144" t="s">
        <v>1817</v>
      </c>
      <c r="G123" s="266">
        <v>15</v>
      </c>
      <c r="H123" s="266">
        <v>15</v>
      </c>
      <c r="I123" s="266">
        <v>18</v>
      </c>
      <c r="J123" s="277" t="s">
        <v>2876</v>
      </c>
      <c r="K123" s="277" t="s">
        <v>2480</v>
      </c>
    </row>
    <row r="124" spans="1:11" ht="75" x14ac:dyDescent="0.25">
      <c r="A124" s="8">
        <v>120</v>
      </c>
      <c r="B124" s="304">
        <v>21</v>
      </c>
      <c r="C124" s="277" t="s">
        <v>3032</v>
      </c>
      <c r="D124" s="147" t="s">
        <v>498</v>
      </c>
      <c r="E124" s="215">
        <v>11</v>
      </c>
      <c r="F124" s="144" t="s">
        <v>1818</v>
      </c>
      <c r="G124" s="266">
        <v>14</v>
      </c>
      <c r="H124" s="266">
        <v>14</v>
      </c>
      <c r="I124" s="266">
        <v>18</v>
      </c>
      <c r="J124" s="277" t="s">
        <v>2876</v>
      </c>
      <c r="K124" s="277" t="s">
        <v>2612</v>
      </c>
    </row>
    <row r="125" spans="1:11" ht="90" x14ac:dyDescent="0.25">
      <c r="A125" s="8">
        <v>121</v>
      </c>
      <c r="B125" s="304">
        <v>22</v>
      </c>
      <c r="C125" s="277" t="s">
        <v>658</v>
      </c>
      <c r="D125" s="278" t="s">
        <v>2799</v>
      </c>
      <c r="E125" s="215">
        <v>11</v>
      </c>
      <c r="F125" s="144" t="s">
        <v>1819</v>
      </c>
      <c r="G125" s="266">
        <v>13</v>
      </c>
      <c r="H125" s="266">
        <v>13</v>
      </c>
      <c r="I125" s="254">
        <v>0.15</v>
      </c>
      <c r="J125" s="277" t="s">
        <v>2876</v>
      </c>
      <c r="K125" s="277" t="s">
        <v>2817</v>
      </c>
    </row>
    <row r="126" spans="1:11" ht="60" x14ac:dyDescent="0.25">
      <c r="A126" s="8">
        <v>122</v>
      </c>
      <c r="B126" s="304">
        <v>23</v>
      </c>
      <c r="C126" s="277" t="s">
        <v>529</v>
      </c>
      <c r="D126" s="278" t="s">
        <v>2638</v>
      </c>
      <c r="E126" s="215">
        <v>11</v>
      </c>
      <c r="F126" s="144" t="s">
        <v>1820</v>
      </c>
      <c r="G126" s="266">
        <v>8</v>
      </c>
      <c r="H126" s="266">
        <v>8</v>
      </c>
      <c r="I126" s="159">
        <v>9.4100000000000003E-2</v>
      </c>
      <c r="J126" s="277" t="s">
        <v>2876</v>
      </c>
      <c r="K126" s="277" t="s">
        <v>2639</v>
      </c>
    </row>
    <row r="127" spans="1:11" ht="75" x14ac:dyDescent="0.25">
      <c r="A127" s="8">
        <v>123</v>
      </c>
      <c r="B127" s="304">
        <v>24</v>
      </c>
      <c r="C127" s="277" t="s">
        <v>616</v>
      </c>
      <c r="D127" s="278" t="s">
        <v>610</v>
      </c>
      <c r="E127" s="215">
        <v>11</v>
      </c>
      <c r="F127" s="144" t="s">
        <v>1821</v>
      </c>
      <c r="G127" s="266">
        <v>7</v>
      </c>
      <c r="H127" s="266">
        <v>7</v>
      </c>
      <c r="I127" s="254">
        <v>0.08</v>
      </c>
      <c r="J127" s="277" t="s">
        <v>2876</v>
      </c>
      <c r="K127" s="278" t="s">
        <v>2773</v>
      </c>
    </row>
    <row r="128" spans="1:11" ht="60" x14ac:dyDescent="0.25">
      <c r="A128" s="8">
        <v>124</v>
      </c>
      <c r="B128" s="304">
        <v>25</v>
      </c>
      <c r="C128" s="277" t="s">
        <v>2645</v>
      </c>
      <c r="D128" s="278" t="s">
        <v>2638</v>
      </c>
      <c r="E128" s="215">
        <v>11</v>
      </c>
      <c r="F128" s="144" t="s">
        <v>1822</v>
      </c>
      <c r="G128" s="266">
        <v>2</v>
      </c>
      <c r="H128" s="266">
        <v>2</v>
      </c>
      <c r="I128" s="159">
        <v>2.35E-2</v>
      </c>
      <c r="J128" s="277" t="s">
        <v>2876</v>
      </c>
      <c r="K128" s="277" t="s">
        <v>2639</v>
      </c>
    </row>
    <row r="129" spans="1:11" ht="60" x14ac:dyDescent="0.25">
      <c r="A129" s="8">
        <v>125</v>
      </c>
      <c r="B129" s="304">
        <v>26</v>
      </c>
      <c r="C129" s="277" t="s">
        <v>536</v>
      </c>
      <c r="D129" s="278" t="s">
        <v>2638</v>
      </c>
      <c r="E129" s="215">
        <v>11</v>
      </c>
      <c r="F129" s="144" t="s">
        <v>1823</v>
      </c>
      <c r="G129" s="266">
        <v>0</v>
      </c>
      <c r="H129" s="266">
        <v>0</v>
      </c>
      <c r="I129" s="254">
        <v>0</v>
      </c>
      <c r="J129" s="277" t="s">
        <v>2876</v>
      </c>
      <c r="K129" s="277" t="s">
        <v>2639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0"/>
  <sheetViews>
    <sheetView zoomScale="80" zoomScaleNormal="80" workbookViewId="0">
      <selection activeCell="M6" sqref="M6"/>
    </sheetView>
  </sheetViews>
  <sheetFormatPr defaultRowHeight="15" x14ac:dyDescent="0.25"/>
  <cols>
    <col min="1" max="1" width="8.85546875" style="341"/>
    <col min="2" max="2" width="12.140625" customWidth="1"/>
    <col min="3" max="3" width="38.140625" style="271" customWidth="1"/>
    <col min="4" max="4" width="49.85546875" style="271" customWidth="1"/>
    <col min="6" max="6" width="30.28515625" customWidth="1"/>
    <col min="7" max="7" width="13.7109375" style="207" customWidth="1"/>
    <col min="8" max="8" width="11.7109375" style="207" customWidth="1"/>
    <col min="9" max="9" width="10.42578125" style="207" customWidth="1"/>
    <col min="10" max="10" width="13.7109375" customWidth="1"/>
    <col min="11" max="11" width="30.28515625" customWidth="1"/>
  </cols>
  <sheetData>
    <row r="2" spans="1:12" ht="18.75" x14ac:dyDescent="0.25">
      <c r="B2" s="409" t="s">
        <v>1995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B3" s="64"/>
      <c r="E3" s="64"/>
      <c r="F3" s="64"/>
      <c r="J3" s="64"/>
      <c r="K3" s="64"/>
      <c r="L3" s="64"/>
    </row>
    <row r="4" spans="1:12" ht="45" x14ac:dyDescent="0.25">
      <c r="B4" s="340" t="s">
        <v>155</v>
      </c>
      <c r="C4" s="62" t="s">
        <v>2</v>
      </c>
      <c r="D4" s="206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66" t="s">
        <v>7</v>
      </c>
      <c r="K4" s="67" t="s">
        <v>5</v>
      </c>
      <c r="L4" s="63" t="s">
        <v>157</v>
      </c>
    </row>
    <row r="5" spans="1:12" ht="75.75" x14ac:dyDescent="0.3">
      <c r="A5" s="8">
        <v>1</v>
      </c>
      <c r="B5" s="342">
        <v>1</v>
      </c>
      <c r="C5" s="221" t="s">
        <v>2611</v>
      </c>
      <c r="D5" s="259" t="s">
        <v>498</v>
      </c>
      <c r="E5" s="210">
        <v>7</v>
      </c>
      <c r="F5" s="218" t="s">
        <v>1829</v>
      </c>
      <c r="G5" s="219">
        <v>20</v>
      </c>
      <c r="H5" s="219">
        <v>20</v>
      </c>
      <c r="I5" s="239">
        <v>0.63</v>
      </c>
      <c r="J5" s="391" t="s">
        <v>2874</v>
      </c>
      <c r="K5" s="218" t="s">
        <v>3033</v>
      </c>
      <c r="L5" s="69" t="s">
        <v>1994</v>
      </c>
    </row>
    <row r="6" spans="1:12" ht="75" x14ac:dyDescent="0.25">
      <c r="A6" s="8">
        <v>2</v>
      </c>
      <c r="B6" s="346">
        <v>2</v>
      </c>
      <c r="C6" s="327" t="s">
        <v>2725</v>
      </c>
      <c r="D6" s="259" t="s">
        <v>587</v>
      </c>
      <c r="E6" s="210">
        <v>7</v>
      </c>
      <c r="F6" s="218" t="s">
        <v>1830</v>
      </c>
      <c r="G6" s="219">
        <v>17</v>
      </c>
      <c r="H6" s="219">
        <v>17</v>
      </c>
      <c r="I6" s="220">
        <f>H6/32</f>
        <v>0.53125</v>
      </c>
      <c r="J6" s="391" t="s">
        <v>2875</v>
      </c>
      <c r="K6" s="160" t="s">
        <v>588</v>
      </c>
    </row>
    <row r="7" spans="1:12" ht="75" x14ac:dyDescent="0.25">
      <c r="A7" s="8">
        <v>3</v>
      </c>
      <c r="B7" s="342">
        <v>3</v>
      </c>
      <c r="C7" s="327" t="s">
        <v>2727</v>
      </c>
      <c r="D7" s="259" t="s">
        <v>587</v>
      </c>
      <c r="E7" s="210">
        <v>7</v>
      </c>
      <c r="F7" s="218" t="s">
        <v>1831</v>
      </c>
      <c r="G7" s="219">
        <v>17</v>
      </c>
      <c r="H7" s="219">
        <v>17</v>
      </c>
      <c r="I7" s="220">
        <f t="shared" ref="I7:I9" si="0">H7/32</f>
        <v>0.53125</v>
      </c>
      <c r="J7" s="391" t="s">
        <v>2875</v>
      </c>
      <c r="K7" s="160" t="s">
        <v>588</v>
      </c>
    </row>
    <row r="8" spans="1:12" ht="75" x14ac:dyDescent="0.25">
      <c r="A8" s="8">
        <v>4</v>
      </c>
      <c r="B8" s="346">
        <v>4</v>
      </c>
      <c r="C8" s="327" t="s">
        <v>586</v>
      </c>
      <c r="D8" s="259" t="s">
        <v>587</v>
      </c>
      <c r="E8" s="210">
        <v>7</v>
      </c>
      <c r="F8" s="218" t="s">
        <v>1832</v>
      </c>
      <c r="G8" s="219">
        <v>17</v>
      </c>
      <c r="H8" s="219">
        <v>17</v>
      </c>
      <c r="I8" s="220">
        <f t="shared" si="0"/>
        <v>0.53125</v>
      </c>
      <c r="J8" s="391" t="s">
        <v>2875</v>
      </c>
      <c r="K8" s="160" t="s">
        <v>588</v>
      </c>
    </row>
    <row r="9" spans="1:12" ht="75" x14ac:dyDescent="0.25">
      <c r="A9" s="8">
        <v>5</v>
      </c>
      <c r="B9" s="342">
        <v>5</v>
      </c>
      <c r="C9" s="327" t="s">
        <v>589</v>
      </c>
      <c r="D9" s="259" t="s">
        <v>587</v>
      </c>
      <c r="E9" s="210">
        <v>7</v>
      </c>
      <c r="F9" s="218" t="s">
        <v>1833</v>
      </c>
      <c r="G9" s="219">
        <v>13</v>
      </c>
      <c r="H9" s="219">
        <v>13</v>
      </c>
      <c r="I9" s="220">
        <f t="shared" si="0"/>
        <v>0.40625</v>
      </c>
      <c r="J9" s="391" t="s">
        <v>2875</v>
      </c>
      <c r="K9" s="209" t="s">
        <v>3070</v>
      </c>
    </row>
    <row r="10" spans="1:12" ht="90" x14ac:dyDescent="0.25">
      <c r="A10" s="8">
        <v>6</v>
      </c>
      <c r="B10" s="346">
        <v>6</v>
      </c>
      <c r="C10" s="273" t="s">
        <v>623</v>
      </c>
      <c r="D10" s="259" t="s">
        <v>2799</v>
      </c>
      <c r="E10" s="210">
        <v>7</v>
      </c>
      <c r="F10" s="218" t="s">
        <v>1834</v>
      </c>
      <c r="G10" s="219">
        <v>12</v>
      </c>
      <c r="H10" s="219">
        <v>12</v>
      </c>
      <c r="I10" s="220">
        <v>0.38</v>
      </c>
      <c r="J10" s="218" t="s">
        <v>2876</v>
      </c>
      <c r="K10" s="218" t="s">
        <v>3102</v>
      </c>
    </row>
    <row r="11" spans="1:12" ht="60" x14ac:dyDescent="0.25">
      <c r="A11" s="8">
        <v>7</v>
      </c>
      <c r="B11" s="342">
        <v>7</v>
      </c>
      <c r="C11" s="273" t="s">
        <v>2880</v>
      </c>
      <c r="D11" s="221" t="s">
        <v>702</v>
      </c>
      <c r="E11" s="210">
        <v>7</v>
      </c>
      <c r="F11" s="218" t="s">
        <v>1835</v>
      </c>
      <c r="G11" s="219">
        <v>12</v>
      </c>
      <c r="H11" s="219">
        <v>12</v>
      </c>
      <c r="I11" s="220">
        <f>H11/32</f>
        <v>0.375</v>
      </c>
      <c r="J11" s="218" t="s">
        <v>2876</v>
      </c>
      <c r="K11" s="218" t="s">
        <v>3138</v>
      </c>
    </row>
    <row r="12" spans="1:12" ht="75" x14ac:dyDescent="0.25">
      <c r="A12" s="8">
        <v>8</v>
      </c>
      <c r="B12" s="346">
        <v>8</v>
      </c>
      <c r="C12" s="327" t="s">
        <v>3071</v>
      </c>
      <c r="D12" s="259" t="s">
        <v>587</v>
      </c>
      <c r="E12" s="210">
        <v>7</v>
      </c>
      <c r="F12" s="218" t="s">
        <v>1836</v>
      </c>
      <c r="G12" s="219">
        <v>9</v>
      </c>
      <c r="H12" s="219">
        <v>9</v>
      </c>
      <c r="I12" s="220">
        <f>H12/32</f>
        <v>0.28125</v>
      </c>
      <c r="J12" s="218" t="s">
        <v>2876</v>
      </c>
      <c r="K12" s="209" t="s">
        <v>3070</v>
      </c>
    </row>
    <row r="13" spans="1:12" ht="75" x14ac:dyDescent="0.25">
      <c r="A13" s="8">
        <v>9</v>
      </c>
      <c r="B13" s="342">
        <v>9</v>
      </c>
      <c r="C13" s="273" t="s">
        <v>2576</v>
      </c>
      <c r="D13" s="221" t="s">
        <v>473</v>
      </c>
      <c r="E13" s="210">
        <v>7</v>
      </c>
      <c r="F13" s="218" t="s">
        <v>1837</v>
      </c>
      <c r="G13" s="219">
        <v>9</v>
      </c>
      <c r="H13" s="219">
        <v>9</v>
      </c>
      <c r="I13" s="219">
        <v>28</v>
      </c>
      <c r="J13" s="218" t="s">
        <v>2876</v>
      </c>
      <c r="K13" s="218" t="s">
        <v>2903</v>
      </c>
    </row>
    <row r="14" spans="1:12" ht="90" x14ac:dyDescent="0.25">
      <c r="A14" s="8">
        <v>10</v>
      </c>
      <c r="B14" s="346">
        <v>10</v>
      </c>
      <c r="C14" s="273" t="s">
        <v>2803</v>
      </c>
      <c r="D14" s="259" t="s">
        <v>2799</v>
      </c>
      <c r="E14" s="210">
        <v>7</v>
      </c>
      <c r="F14" s="218" t="s">
        <v>1838</v>
      </c>
      <c r="G14" s="219">
        <v>9</v>
      </c>
      <c r="H14" s="219">
        <v>9</v>
      </c>
      <c r="I14" s="220">
        <v>0.28000000000000003</v>
      </c>
      <c r="J14" s="218" t="s">
        <v>2876</v>
      </c>
      <c r="K14" s="218" t="s">
        <v>3102</v>
      </c>
    </row>
    <row r="15" spans="1:12" ht="45" x14ac:dyDescent="0.25">
      <c r="A15" s="8">
        <v>11</v>
      </c>
      <c r="B15" s="342">
        <v>11</v>
      </c>
      <c r="C15" s="273" t="s">
        <v>2790</v>
      </c>
      <c r="D15" s="221" t="s">
        <v>2781</v>
      </c>
      <c r="E15" s="210">
        <v>7</v>
      </c>
      <c r="F15" s="218" t="s">
        <v>1839</v>
      </c>
      <c r="G15" s="219">
        <v>9</v>
      </c>
      <c r="H15" s="219">
        <v>9</v>
      </c>
      <c r="I15" s="219">
        <v>28.1</v>
      </c>
      <c r="J15" s="218" t="s">
        <v>2876</v>
      </c>
      <c r="K15" s="218" t="s">
        <v>2789</v>
      </c>
    </row>
    <row r="16" spans="1:12" ht="75" x14ac:dyDescent="0.25">
      <c r="A16" s="8">
        <v>12</v>
      </c>
      <c r="B16" s="346">
        <v>12</v>
      </c>
      <c r="C16" s="273" t="s">
        <v>2542</v>
      </c>
      <c r="D16" s="221" t="s">
        <v>436</v>
      </c>
      <c r="E16" s="210">
        <v>7</v>
      </c>
      <c r="F16" s="218" t="s">
        <v>1840</v>
      </c>
      <c r="G16" s="219">
        <v>8</v>
      </c>
      <c r="H16" s="219">
        <v>8</v>
      </c>
      <c r="I16" s="220">
        <v>0.25</v>
      </c>
      <c r="J16" s="218" t="s">
        <v>2876</v>
      </c>
      <c r="K16" s="218" t="s">
        <v>2994</v>
      </c>
    </row>
    <row r="17" spans="1:11" ht="75" x14ac:dyDescent="0.25">
      <c r="A17" s="8">
        <v>13</v>
      </c>
      <c r="B17" s="342">
        <v>13</v>
      </c>
      <c r="C17" s="404" t="s">
        <v>695</v>
      </c>
      <c r="D17" s="259" t="s">
        <v>3207</v>
      </c>
      <c r="E17" s="210">
        <v>7</v>
      </c>
      <c r="F17" s="218" t="s">
        <v>1841</v>
      </c>
      <c r="G17" s="219">
        <v>8</v>
      </c>
      <c r="H17" s="219">
        <v>8</v>
      </c>
      <c r="I17" s="220">
        <v>0.25</v>
      </c>
      <c r="J17" s="218" t="s">
        <v>2876</v>
      </c>
      <c r="K17" s="259" t="s">
        <v>677</v>
      </c>
    </row>
    <row r="18" spans="1:11" ht="75" x14ac:dyDescent="0.25">
      <c r="A18" s="8">
        <v>14</v>
      </c>
      <c r="B18" s="346">
        <v>14</v>
      </c>
      <c r="C18" s="273" t="s">
        <v>503</v>
      </c>
      <c r="D18" s="259" t="s">
        <v>498</v>
      </c>
      <c r="E18" s="210">
        <v>7</v>
      </c>
      <c r="F18" s="218" t="s">
        <v>1842</v>
      </c>
      <c r="G18" s="219">
        <v>8</v>
      </c>
      <c r="H18" s="219">
        <v>8</v>
      </c>
      <c r="I18" s="220">
        <v>0.25</v>
      </c>
      <c r="J18" s="218" t="s">
        <v>2876</v>
      </c>
      <c r="K18" s="218" t="s">
        <v>3033</v>
      </c>
    </row>
    <row r="19" spans="1:11" ht="75" x14ac:dyDescent="0.25">
      <c r="A19" s="8">
        <v>15</v>
      </c>
      <c r="B19" s="342">
        <v>15</v>
      </c>
      <c r="C19" s="273" t="s">
        <v>465</v>
      </c>
      <c r="D19" s="221" t="s">
        <v>436</v>
      </c>
      <c r="E19" s="210">
        <v>7</v>
      </c>
      <c r="F19" s="218" t="s">
        <v>1843</v>
      </c>
      <c r="G19" s="219">
        <v>8</v>
      </c>
      <c r="H19" s="219">
        <v>8</v>
      </c>
      <c r="I19" s="220">
        <v>0.25</v>
      </c>
      <c r="J19" s="218" t="s">
        <v>2876</v>
      </c>
      <c r="K19" s="218" t="s">
        <v>2994</v>
      </c>
    </row>
    <row r="20" spans="1:11" ht="75" x14ac:dyDescent="0.25">
      <c r="A20" s="8">
        <v>16</v>
      </c>
      <c r="B20" s="346">
        <v>16</v>
      </c>
      <c r="C20" s="273" t="s">
        <v>2995</v>
      </c>
      <c r="D20" s="221" t="s">
        <v>436</v>
      </c>
      <c r="E20" s="210">
        <v>7</v>
      </c>
      <c r="F20" s="218" t="s">
        <v>1844</v>
      </c>
      <c r="G20" s="219">
        <v>6</v>
      </c>
      <c r="H20" s="219">
        <v>6</v>
      </c>
      <c r="I20" s="220">
        <v>0.19</v>
      </c>
      <c r="J20" s="218" t="s">
        <v>2876</v>
      </c>
      <c r="K20" s="218" t="s">
        <v>2994</v>
      </c>
    </row>
    <row r="21" spans="1:11" ht="75" x14ac:dyDescent="0.25">
      <c r="A21" s="8">
        <v>17</v>
      </c>
      <c r="B21" s="342">
        <v>17</v>
      </c>
      <c r="C21" s="273" t="s">
        <v>3151</v>
      </c>
      <c r="D21" s="221" t="s">
        <v>2721</v>
      </c>
      <c r="E21" s="210">
        <v>7</v>
      </c>
      <c r="F21" s="218" t="s">
        <v>1845</v>
      </c>
      <c r="G21" s="219">
        <v>5</v>
      </c>
      <c r="H21" s="219">
        <v>5</v>
      </c>
      <c r="I21" s="220">
        <v>0.16</v>
      </c>
      <c r="J21" s="218" t="s">
        <v>2876</v>
      </c>
      <c r="K21" s="218" t="s">
        <v>3152</v>
      </c>
    </row>
    <row r="22" spans="1:11" ht="60" x14ac:dyDescent="0.25">
      <c r="A22" s="8">
        <v>18</v>
      </c>
      <c r="B22" s="346">
        <v>18</v>
      </c>
      <c r="C22" s="273" t="s">
        <v>719</v>
      </c>
      <c r="D22" s="221" t="s">
        <v>702</v>
      </c>
      <c r="E22" s="210">
        <v>7</v>
      </c>
      <c r="F22" s="218" t="s">
        <v>1846</v>
      </c>
      <c r="G22" s="219">
        <v>5</v>
      </c>
      <c r="H22" s="219">
        <v>5</v>
      </c>
      <c r="I22" s="220">
        <f>H22/32</f>
        <v>0.15625</v>
      </c>
      <c r="J22" s="218" t="s">
        <v>2876</v>
      </c>
      <c r="K22" s="218" t="s">
        <v>3138</v>
      </c>
    </row>
    <row r="23" spans="1:11" ht="60" x14ac:dyDescent="0.25">
      <c r="A23" s="8">
        <v>19</v>
      </c>
      <c r="B23" s="342">
        <v>19</v>
      </c>
      <c r="C23" s="273" t="s">
        <v>2971</v>
      </c>
      <c r="D23" s="221" t="s">
        <v>2969</v>
      </c>
      <c r="E23" s="210">
        <v>7</v>
      </c>
      <c r="F23" s="218" t="s">
        <v>1847</v>
      </c>
      <c r="G23" s="219">
        <v>4</v>
      </c>
      <c r="H23" s="219">
        <v>4</v>
      </c>
      <c r="I23" s="219">
        <v>13</v>
      </c>
      <c r="J23" s="218" t="s">
        <v>2876</v>
      </c>
      <c r="K23" s="218" t="s">
        <v>2972</v>
      </c>
    </row>
    <row r="24" spans="1:11" ht="60" x14ac:dyDescent="0.25">
      <c r="A24" s="8">
        <v>20</v>
      </c>
      <c r="B24" s="346">
        <v>20</v>
      </c>
      <c r="C24" s="273" t="s">
        <v>2861</v>
      </c>
      <c r="D24" s="221" t="s">
        <v>702</v>
      </c>
      <c r="E24" s="210">
        <v>7</v>
      </c>
      <c r="F24" s="218" t="s">
        <v>1848</v>
      </c>
      <c r="G24" s="219">
        <v>4</v>
      </c>
      <c r="H24" s="219">
        <v>4</v>
      </c>
      <c r="I24" s="220">
        <f>H24/32</f>
        <v>0.125</v>
      </c>
      <c r="J24" s="218" t="s">
        <v>2876</v>
      </c>
      <c r="K24" s="218" t="s">
        <v>3138</v>
      </c>
    </row>
    <row r="25" spans="1:11" ht="75" x14ac:dyDescent="0.25">
      <c r="A25" s="8">
        <v>21</v>
      </c>
      <c r="B25" s="342">
        <v>21</v>
      </c>
      <c r="C25" s="273" t="s">
        <v>500</v>
      </c>
      <c r="D25" s="259" t="s">
        <v>498</v>
      </c>
      <c r="E25" s="210">
        <v>7</v>
      </c>
      <c r="F25" s="218" t="s">
        <v>1849</v>
      </c>
      <c r="G25" s="219">
        <v>4</v>
      </c>
      <c r="H25" s="219">
        <v>4</v>
      </c>
      <c r="I25" s="220">
        <f>H25/32</f>
        <v>0.125</v>
      </c>
      <c r="J25" s="218" t="s">
        <v>2876</v>
      </c>
      <c r="K25" s="218" t="s">
        <v>3033</v>
      </c>
    </row>
    <row r="26" spans="1:11" ht="75" x14ac:dyDescent="0.25">
      <c r="A26" s="8">
        <v>22</v>
      </c>
      <c r="B26" s="346">
        <v>22</v>
      </c>
      <c r="C26" s="221" t="s">
        <v>3125</v>
      </c>
      <c r="D26" s="221" t="s">
        <v>672</v>
      </c>
      <c r="E26" s="209">
        <v>7</v>
      </c>
      <c r="F26" s="209" t="s">
        <v>1850</v>
      </c>
      <c r="G26" s="210">
        <v>4</v>
      </c>
      <c r="H26" s="210">
        <v>4</v>
      </c>
      <c r="I26" s="255">
        <v>0.12</v>
      </c>
      <c r="J26" s="218" t="s">
        <v>2876</v>
      </c>
      <c r="K26" s="209" t="s">
        <v>677</v>
      </c>
    </row>
    <row r="27" spans="1:11" ht="60" x14ac:dyDescent="0.25">
      <c r="A27" s="8">
        <v>23</v>
      </c>
      <c r="B27" s="342">
        <v>23</v>
      </c>
      <c r="C27" s="221" t="s">
        <v>3039</v>
      </c>
      <c r="D27" s="221" t="s">
        <v>3040</v>
      </c>
      <c r="E27" s="210">
        <v>7</v>
      </c>
      <c r="F27" s="209" t="s">
        <v>1851</v>
      </c>
      <c r="G27" s="210">
        <v>4</v>
      </c>
      <c r="H27" s="210">
        <v>4</v>
      </c>
      <c r="I27" s="210">
        <v>12.5</v>
      </c>
      <c r="J27" s="218" t="s">
        <v>2876</v>
      </c>
      <c r="K27" s="209" t="s">
        <v>516</v>
      </c>
    </row>
    <row r="28" spans="1:11" ht="75" x14ac:dyDescent="0.25">
      <c r="A28" s="8">
        <v>24</v>
      </c>
      <c r="B28" s="346">
        <v>24</v>
      </c>
      <c r="C28" s="221" t="s">
        <v>674</v>
      </c>
      <c r="D28" s="221" t="s">
        <v>672</v>
      </c>
      <c r="E28" s="209">
        <v>7</v>
      </c>
      <c r="F28" s="209" t="s">
        <v>1852</v>
      </c>
      <c r="G28" s="210">
        <v>4</v>
      </c>
      <c r="H28" s="210">
        <v>4</v>
      </c>
      <c r="I28" s="255">
        <v>0.12</v>
      </c>
      <c r="J28" s="218" t="s">
        <v>2876</v>
      </c>
      <c r="K28" s="209" t="s">
        <v>677</v>
      </c>
    </row>
    <row r="29" spans="1:11" ht="75" x14ac:dyDescent="0.25">
      <c r="A29" s="8">
        <v>25</v>
      </c>
      <c r="B29" s="342">
        <v>25</v>
      </c>
      <c r="C29" s="273" t="s">
        <v>2996</v>
      </c>
      <c r="D29" s="221" t="s">
        <v>436</v>
      </c>
      <c r="E29" s="210">
        <v>7</v>
      </c>
      <c r="F29" s="218" t="s">
        <v>1853</v>
      </c>
      <c r="G29" s="219">
        <v>4</v>
      </c>
      <c r="H29" s="219">
        <v>4</v>
      </c>
      <c r="I29" s="220">
        <v>0.13</v>
      </c>
      <c r="J29" s="218" t="s">
        <v>2876</v>
      </c>
      <c r="K29" s="218" t="s">
        <v>2994</v>
      </c>
    </row>
    <row r="30" spans="1:11" ht="45" x14ac:dyDescent="0.25">
      <c r="A30" s="8">
        <v>26</v>
      </c>
      <c r="B30" s="346">
        <v>26</v>
      </c>
      <c r="C30" s="273" t="s">
        <v>3088</v>
      </c>
      <c r="D30" s="221" t="s">
        <v>2781</v>
      </c>
      <c r="E30" s="210">
        <v>7</v>
      </c>
      <c r="F30" s="218" t="s">
        <v>1854</v>
      </c>
      <c r="G30" s="219">
        <v>4</v>
      </c>
      <c r="H30" s="219">
        <v>4</v>
      </c>
      <c r="I30" s="219">
        <v>12.5</v>
      </c>
      <c r="J30" s="218" t="s">
        <v>2876</v>
      </c>
      <c r="K30" s="218" t="s">
        <v>2789</v>
      </c>
    </row>
    <row r="31" spans="1:11" ht="60" x14ac:dyDescent="0.25">
      <c r="A31" s="8">
        <v>27</v>
      </c>
      <c r="B31" s="342">
        <v>27</v>
      </c>
      <c r="C31" s="273" t="s">
        <v>2890</v>
      </c>
      <c r="D31" s="221" t="s">
        <v>702</v>
      </c>
      <c r="E31" s="210">
        <v>7</v>
      </c>
      <c r="F31" s="218" t="s">
        <v>1855</v>
      </c>
      <c r="G31" s="219">
        <v>4</v>
      </c>
      <c r="H31" s="219">
        <v>4</v>
      </c>
      <c r="I31" s="220">
        <f t="shared" ref="I31" si="1">H31/32</f>
        <v>0.125</v>
      </c>
      <c r="J31" s="218" t="s">
        <v>2876</v>
      </c>
      <c r="K31" s="218" t="s">
        <v>3138</v>
      </c>
    </row>
    <row r="32" spans="1:11" ht="75" x14ac:dyDescent="0.25">
      <c r="A32" s="8">
        <v>28</v>
      </c>
      <c r="B32" s="346">
        <v>28</v>
      </c>
      <c r="C32" s="273" t="s">
        <v>476</v>
      </c>
      <c r="D32" s="221" t="s">
        <v>473</v>
      </c>
      <c r="E32" s="210">
        <v>7</v>
      </c>
      <c r="F32" s="218" t="s">
        <v>1856</v>
      </c>
      <c r="G32" s="219">
        <v>4</v>
      </c>
      <c r="H32" s="219">
        <v>4</v>
      </c>
      <c r="I32" s="219">
        <v>13</v>
      </c>
      <c r="J32" s="218" t="s">
        <v>2876</v>
      </c>
      <c r="K32" s="218" t="s">
        <v>2903</v>
      </c>
    </row>
    <row r="33" spans="1:12" ht="60" x14ac:dyDescent="0.25">
      <c r="A33" s="8">
        <v>29</v>
      </c>
      <c r="B33" s="342">
        <v>29</v>
      </c>
      <c r="C33" s="221" t="s">
        <v>534</v>
      </c>
      <c r="D33" s="221" t="s">
        <v>3040</v>
      </c>
      <c r="E33" s="210">
        <v>7</v>
      </c>
      <c r="F33" s="209" t="s">
        <v>1857</v>
      </c>
      <c r="G33" s="210">
        <v>1</v>
      </c>
      <c r="H33" s="210">
        <v>1</v>
      </c>
      <c r="I33" s="210">
        <v>3.125</v>
      </c>
      <c r="J33" s="218" t="s">
        <v>2876</v>
      </c>
      <c r="K33" s="209" t="s">
        <v>516</v>
      </c>
    </row>
    <row r="34" spans="1:12" ht="75" x14ac:dyDescent="0.25">
      <c r="A34" s="8">
        <v>30</v>
      </c>
      <c r="B34" s="346">
        <v>30</v>
      </c>
      <c r="C34" s="327" t="s">
        <v>2752</v>
      </c>
      <c r="D34" s="259" t="s">
        <v>587</v>
      </c>
      <c r="E34" s="210">
        <v>7</v>
      </c>
      <c r="F34" s="218" t="s">
        <v>1858</v>
      </c>
      <c r="G34" s="219">
        <v>1</v>
      </c>
      <c r="H34" s="219">
        <v>1</v>
      </c>
      <c r="I34" s="220">
        <f>H34/32</f>
        <v>3.125E-2</v>
      </c>
      <c r="J34" s="218" t="s">
        <v>2876</v>
      </c>
      <c r="K34" s="160" t="s">
        <v>588</v>
      </c>
    </row>
    <row r="35" spans="1:12" ht="75" x14ac:dyDescent="0.25">
      <c r="A35" s="8">
        <v>31</v>
      </c>
      <c r="B35" s="342">
        <v>31</v>
      </c>
      <c r="C35" s="404" t="s">
        <v>550</v>
      </c>
      <c r="D35" s="259" t="s">
        <v>3177</v>
      </c>
      <c r="E35" s="210">
        <v>7</v>
      </c>
      <c r="F35" s="218" t="s">
        <v>1859</v>
      </c>
      <c r="G35" s="219">
        <v>0</v>
      </c>
      <c r="H35" s="219">
        <v>0</v>
      </c>
      <c r="I35" s="220">
        <f t="shared" ref="I35:I37" si="2">H35/32</f>
        <v>0</v>
      </c>
      <c r="J35" s="218" t="s">
        <v>2876</v>
      </c>
      <c r="K35" s="259" t="s">
        <v>3179</v>
      </c>
    </row>
    <row r="36" spans="1:12" ht="60" x14ac:dyDescent="0.25">
      <c r="A36" s="8">
        <v>32</v>
      </c>
      <c r="B36" s="346">
        <v>32</v>
      </c>
      <c r="C36" s="273" t="s">
        <v>3139</v>
      </c>
      <c r="D36" s="221" t="s">
        <v>702</v>
      </c>
      <c r="E36" s="210">
        <v>7</v>
      </c>
      <c r="F36" s="218" t="s">
        <v>1860</v>
      </c>
      <c r="G36" s="219">
        <v>0</v>
      </c>
      <c r="H36" s="219">
        <v>0</v>
      </c>
      <c r="I36" s="220">
        <f t="shared" si="2"/>
        <v>0</v>
      </c>
      <c r="J36" s="218" t="s">
        <v>2876</v>
      </c>
      <c r="K36" s="218" t="s">
        <v>3138</v>
      </c>
    </row>
    <row r="37" spans="1:12" ht="60" x14ac:dyDescent="0.25">
      <c r="A37" s="8">
        <v>33</v>
      </c>
      <c r="B37" s="342">
        <v>33</v>
      </c>
      <c r="C37" s="273" t="s">
        <v>3140</v>
      </c>
      <c r="D37" s="221" t="s">
        <v>702</v>
      </c>
      <c r="E37" s="210">
        <v>7</v>
      </c>
      <c r="F37" s="218" t="s">
        <v>1861</v>
      </c>
      <c r="G37" s="219">
        <v>0</v>
      </c>
      <c r="H37" s="219">
        <v>0</v>
      </c>
      <c r="I37" s="220">
        <f t="shared" si="2"/>
        <v>0</v>
      </c>
      <c r="J37" s="218" t="s">
        <v>2876</v>
      </c>
      <c r="K37" s="218" t="s">
        <v>3138</v>
      </c>
    </row>
    <row r="38" spans="1:12" ht="45" x14ac:dyDescent="0.25">
      <c r="A38" s="8">
        <v>34</v>
      </c>
      <c r="B38" s="346">
        <v>34</v>
      </c>
      <c r="C38" s="273" t="s">
        <v>2795</v>
      </c>
      <c r="D38" s="221" t="s">
        <v>2781</v>
      </c>
      <c r="E38" s="210">
        <v>7</v>
      </c>
      <c r="F38" s="218" t="s">
        <v>1862</v>
      </c>
      <c r="G38" s="219">
        <v>0</v>
      </c>
      <c r="H38" s="219">
        <v>0</v>
      </c>
      <c r="I38" s="219">
        <v>0</v>
      </c>
      <c r="J38" s="218" t="s">
        <v>2876</v>
      </c>
      <c r="K38" s="218" t="s">
        <v>2789</v>
      </c>
    </row>
    <row r="39" spans="1:12" ht="75" x14ac:dyDescent="0.25">
      <c r="A39" s="8">
        <v>35</v>
      </c>
      <c r="B39" s="342">
        <v>35</v>
      </c>
      <c r="C39" s="273" t="s">
        <v>3153</v>
      </c>
      <c r="D39" s="221" t="s">
        <v>2721</v>
      </c>
      <c r="E39" s="210">
        <v>7</v>
      </c>
      <c r="F39" s="218" t="s">
        <v>1863</v>
      </c>
      <c r="G39" s="219">
        <v>0</v>
      </c>
      <c r="H39" s="219">
        <v>0</v>
      </c>
      <c r="I39" s="220">
        <v>0</v>
      </c>
      <c r="J39" s="218" t="s">
        <v>2876</v>
      </c>
      <c r="K39" s="218" t="s">
        <v>3152</v>
      </c>
    </row>
    <row r="40" spans="1:12" ht="75" x14ac:dyDescent="0.25">
      <c r="A40" s="8">
        <v>36</v>
      </c>
      <c r="B40" s="346">
        <v>36</v>
      </c>
      <c r="C40" s="273" t="s">
        <v>489</v>
      </c>
      <c r="D40" s="221" t="s">
        <v>473</v>
      </c>
      <c r="E40" s="210">
        <v>7</v>
      </c>
      <c r="F40" s="218" t="s">
        <v>1864</v>
      </c>
      <c r="G40" s="219">
        <v>0</v>
      </c>
      <c r="H40" s="219">
        <v>0</v>
      </c>
      <c r="I40" s="219">
        <v>0</v>
      </c>
      <c r="J40" s="218" t="s">
        <v>2876</v>
      </c>
      <c r="K40" s="218" t="s">
        <v>2903</v>
      </c>
    </row>
    <row r="41" spans="1:12" ht="75.75" x14ac:dyDescent="0.3">
      <c r="A41" s="8">
        <v>37</v>
      </c>
      <c r="B41" s="347">
        <v>1</v>
      </c>
      <c r="C41" s="328" t="s">
        <v>590</v>
      </c>
      <c r="D41" s="267" t="s">
        <v>587</v>
      </c>
      <c r="E41" s="217">
        <v>8</v>
      </c>
      <c r="F41" s="222" t="s">
        <v>1865</v>
      </c>
      <c r="G41" s="223">
        <v>22</v>
      </c>
      <c r="H41" s="223">
        <v>22</v>
      </c>
      <c r="I41" s="224">
        <f>H41/32</f>
        <v>0.6875</v>
      </c>
      <c r="J41" s="394" t="s">
        <v>2874</v>
      </c>
      <c r="K41" s="216" t="s">
        <v>3072</v>
      </c>
      <c r="L41" s="69" t="s">
        <v>1994</v>
      </c>
    </row>
    <row r="42" spans="1:12" ht="60" x14ac:dyDescent="0.25">
      <c r="A42" s="8">
        <v>38</v>
      </c>
      <c r="B42" s="347">
        <v>2</v>
      </c>
      <c r="C42" s="274" t="s">
        <v>2973</v>
      </c>
      <c r="D42" s="226" t="s">
        <v>2969</v>
      </c>
      <c r="E42" s="217">
        <v>8</v>
      </c>
      <c r="F42" s="222" t="s">
        <v>1866</v>
      </c>
      <c r="G42" s="223">
        <v>20</v>
      </c>
      <c r="H42" s="223">
        <v>20</v>
      </c>
      <c r="I42" s="223">
        <v>63</v>
      </c>
      <c r="J42" s="394" t="s">
        <v>2875</v>
      </c>
      <c r="K42" s="222" t="s">
        <v>392</v>
      </c>
    </row>
    <row r="43" spans="1:12" ht="75" x14ac:dyDescent="0.25">
      <c r="A43" s="8">
        <v>39</v>
      </c>
      <c r="B43" s="347">
        <v>3</v>
      </c>
      <c r="C43" s="274" t="s">
        <v>2997</v>
      </c>
      <c r="D43" s="226" t="s">
        <v>436</v>
      </c>
      <c r="E43" s="217">
        <v>8</v>
      </c>
      <c r="F43" s="222" t="s">
        <v>1867</v>
      </c>
      <c r="G43" s="223">
        <v>16</v>
      </c>
      <c r="H43" s="223">
        <v>16</v>
      </c>
      <c r="I43" s="224">
        <v>0.5</v>
      </c>
      <c r="J43" s="394" t="s">
        <v>2875</v>
      </c>
      <c r="K43" s="222" t="s">
        <v>2994</v>
      </c>
    </row>
    <row r="44" spans="1:12" ht="75" x14ac:dyDescent="0.25">
      <c r="A44" s="8">
        <v>40</v>
      </c>
      <c r="B44" s="347">
        <v>4</v>
      </c>
      <c r="C44" s="274" t="s">
        <v>3154</v>
      </c>
      <c r="D44" s="226" t="s">
        <v>2721</v>
      </c>
      <c r="E44" s="217">
        <v>8</v>
      </c>
      <c r="F44" s="222" t="s">
        <v>1868</v>
      </c>
      <c r="G44" s="223">
        <v>14</v>
      </c>
      <c r="H44" s="223">
        <v>14</v>
      </c>
      <c r="I44" s="224">
        <v>0.44</v>
      </c>
      <c r="J44" s="394" t="s">
        <v>2875</v>
      </c>
      <c r="K44" s="222" t="s">
        <v>3155</v>
      </c>
    </row>
    <row r="45" spans="1:12" ht="60" x14ac:dyDescent="0.25">
      <c r="A45" s="8">
        <v>41</v>
      </c>
      <c r="B45" s="347">
        <v>5</v>
      </c>
      <c r="C45" s="226" t="s">
        <v>515</v>
      </c>
      <c r="D45" s="226" t="s">
        <v>3040</v>
      </c>
      <c r="E45" s="217">
        <v>8</v>
      </c>
      <c r="F45" s="216" t="s">
        <v>1869</v>
      </c>
      <c r="G45" s="217">
        <v>12</v>
      </c>
      <c r="H45" s="217">
        <v>12</v>
      </c>
      <c r="I45" s="217">
        <v>37.5</v>
      </c>
      <c r="J45" s="222" t="s">
        <v>2876</v>
      </c>
      <c r="K45" s="216" t="s">
        <v>3041</v>
      </c>
    </row>
    <row r="46" spans="1:12" ht="75" x14ac:dyDescent="0.25">
      <c r="A46" s="8">
        <v>42</v>
      </c>
      <c r="B46" s="347">
        <v>6</v>
      </c>
      <c r="C46" s="274" t="s">
        <v>2616</v>
      </c>
      <c r="D46" s="267" t="s">
        <v>498</v>
      </c>
      <c r="E46" s="217">
        <v>8</v>
      </c>
      <c r="F46" s="222" t="s">
        <v>1870</v>
      </c>
      <c r="G46" s="223">
        <v>12</v>
      </c>
      <c r="H46" s="223">
        <v>12</v>
      </c>
      <c r="I46" s="217">
        <v>37.5</v>
      </c>
      <c r="J46" s="222" t="s">
        <v>2876</v>
      </c>
      <c r="K46" s="222" t="s">
        <v>3033</v>
      </c>
    </row>
    <row r="47" spans="1:12" ht="60" x14ac:dyDescent="0.25">
      <c r="A47" s="8">
        <v>43</v>
      </c>
      <c r="B47" s="347">
        <v>7</v>
      </c>
      <c r="C47" s="274" t="s">
        <v>720</v>
      </c>
      <c r="D47" s="226" t="s">
        <v>702</v>
      </c>
      <c r="E47" s="217">
        <v>8</v>
      </c>
      <c r="F47" s="222" t="s">
        <v>1871</v>
      </c>
      <c r="G47" s="223">
        <v>12</v>
      </c>
      <c r="H47" s="223">
        <v>12</v>
      </c>
      <c r="I47" s="224">
        <f>H47/32</f>
        <v>0.375</v>
      </c>
      <c r="J47" s="222" t="s">
        <v>2876</v>
      </c>
      <c r="K47" s="222" t="s">
        <v>3138</v>
      </c>
    </row>
    <row r="48" spans="1:12" ht="60" x14ac:dyDescent="0.25">
      <c r="A48" s="8">
        <v>44</v>
      </c>
      <c r="B48" s="347">
        <v>8</v>
      </c>
      <c r="C48" s="274" t="s">
        <v>711</v>
      </c>
      <c r="D48" s="226" t="s">
        <v>702</v>
      </c>
      <c r="E48" s="217">
        <v>8</v>
      </c>
      <c r="F48" s="222" t="s">
        <v>1872</v>
      </c>
      <c r="G48" s="223">
        <v>12</v>
      </c>
      <c r="H48" s="223">
        <v>12</v>
      </c>
      <c r="I48" s="224">
        <f>H48/32</f>
        <v>0.375</v>
      </c>
      <c r="J48" s="222" t="s">
        <v>2876</v>
      </c>
      <c r="K48" s="222" t="s">
        <v>3138</v>
      </c>
    </row>
    <row r="49" spans="1:11" ht="75" x14ac:dyDescent="0.25">
      <c r="A49" s="8">
        <v>45</v>
      </c>
      <c r="B49" s="347">
        <v>9</v>
      </c>
      <c r="C49" s="274" t="s">
        <v>3009</v>
      </c>
      <c r="D49" s="226" t="s">
        <v>473</v>
      </c>
      <c r="E49" s="217">
        <v>8</v>
      </c>
      <c r="F49" s="222" t="s">
        <v>1873</v>
      </c>
      <c r="G49" s="223">
        <v>10</v>
      </c>
      <c r="H49" s="223">
        <v>10</v>
      </c>
      <c r="I49" s="223">
        <v>31</v>
      </c>
      <c r="J49" s="222" t="s">
        <v>2876</v>
      </c>
      <c r="K49" s="222" t="s">
        <v>3010</v>
      </c>
    </row>
    <row r="50" spans="1:11" ht="75" x14ac:dyDescent="0.25">
      <c r="A50" s="8">
        <v>46</v>
      </c>
      <c r="B50" s="347">
        <v>10</v>
      </c>
      <c r="C50" s="274" t="s">
        <v>2998</v>
      </c>
      <c r="D50" s="226" t="s">
        <v>436</v>
      </c>
      <c r="E50" s="217">
        <v>8</v>
      </c>
      <c r="F50" s="222" t="s">
        <v>1874</v>
      </c>
      <c r="G50" s="223">
        <v>10</v>
      </c>
      <c r="H50" s="223">
        <v>10</v>
      </c>
      <c r="I50" s="224">
        <v>0.31</v>
      </c>
      <c r="J50" s="222" t="s">
        <v>2876</v>
      </c>
      <c r="K50" s="222" t="s">
        <v>2994</v>
      </c>
    </row>
    <row r="51" spans="1:11" ht="60" x14ac:dyDescent="0.25">
      <c r="A51" s="8">
        <v>47</v>
      </c>
      <c r="B51" s="347">
        <v>11</v>
      </c>
      <c r="C51" s="226" t="s">
        <v>2635</v>
      </c>
      <c r="D51" s="226" t="s">
        <v>3040</v>
      </c>
      <c r="E51" s="217">
        <v>8</v>
      </c>
      <c r="F51" s="216" t="s">
        <v>1875</v>
      </c>
      <c r="G51" s="217">
        <v>10</v>
      </c>
      <c r="H51" s="217">
        <v>10</v>
      </c>
      <c r="I51" s="217">
        <v>31.25</v>
      </c>
      <c r="J51" s="222" t="s">
        <v>2876</v>
      </c>
      <c r="K51" s="216" t="s">
        <v>3041</v>
      </c>
    </row>
    <row r="52" spans="1:11" ht="75" x14ac:dyDescent="0.25">
      <c r="A52" s="8">
        <v>48</v>
      </c>
      <c r="B52" s="347">
        <v>12</v>
      </c>
      <c r="C52" s="274" t="s">
        <v>491</v>
      </c>
      <c r="D52" s="226" t="s">
        <v>473</v>
      </c>
      <c r="E52" s="217">
        <v>8</v>
      </c>
      <c r="F52" s="222" t="s">
        <v>1876</v>
      </c>
      <c r="G52" s="223">
        <v>10</v>
      </c>
      <c r="H52" s="223">
        <v>10</v>
      </c>
      <c r="I52" s="223">
        <v>31</v>
      </c>
      <c r="J52" s="222" t="s">
        <v>2876</v>
      </c>
      <c r="K52" s="222" t="s">
        <v>3010</v>
      </c>
    </row>
    <row r="53" spans="1:11" ht="75" x14ac:dyDescent="0.25">
      <c r="A53" s="8">
        <v>49</v>
      </c>
      <c r="B53" s="347">
        <v>13</v>
      </c>
      <c r="C53" s="274" t="s">
        <v>441</v>
      </c>
      <c r="D53" s="226" t="s">
        <v>436</v>
      </c>
      <c r="E53" s="217">
        <v>8</v>
      </c>
      <c r="F53" s="222" t="s">
        <v>1877</v>
      </c>
      <c r="G53" s="223">
        <v>8</v>
      </c>
      <c r="H53" s="223">
        <v>8</v>
      </c>
      <c r="I53" s="224">
        <v>0.25</v>
      </c>
      <c r="J53" s="222" t="s">
        <v>2876</v>
      </c>
      <c r="K53" s="222" t="s">
        <v>2994</v>
      </c>
    </row>
    <row r="54" spans="1:11" ht="90" x14ac:dyDescent="0.25">
      <c r="A54" s="8">
        <v>50</v>
      </c>
      <c r="B54" s="347">
        <v>14</v>
      </c>
      <c r="C54" s="274" t="s">
        <v>632</v>
      </c>
      <c r="D54" s="226" t="s">
        <v>2799</v>
      </c>
      <c r="E54" s="217">
        <v>8</v>
      </c>
      <c r="F54" s="222" t="s">
        <v>1878</v>
      </c>
      <c r="G54" s="223">
        <v>8</v>
      </c>
      <c r="H54" s="223">
        <v>8</v>
      </c>
      <c r="I54" s="224">
        <v>0.25</v>
      </c>
      <c r="J54" s="222" t="s">
        <v>2876</v>
      </c>
      <c r="K54" s="222" t="s">
        <v>3102</v>
      </c>
    </row>
    <row r="55" spans="1:11" ht="75" x14ac:dyDescent="0.25">
      <c r="A55" s="8">
        <v>51</v>
      </c>
      <c r="B55" s="347">
        <v>15</v>
      </c>
      <c r="C55" s="274" t="s">
        <v>552</v>
      </c>
      <c r="D55" s="226" t="s">
        <v>3177</v>
      </c>
      <c r="E55" s="217">
        <v>8</v>
      </c>
      <c r="F55" s="222" t="s">
        <v>1879</v>
      </c>
      <c r="G55" s="223">
        <v>8</v>
      </c>
      <c r="H55" s="223">
        <v>8</v>
      </c>
      <c r="I55" s="224">
        <v>0.25</v>
      </c>
      <c r="J55" s="222" t="s">
        <v>2876</v>
      </c>
      <c r="K55" s="216" t="s">
        <v>3179</v>
      </c>
    </row>
    <row r="56" spans="1:11" ht="75" x14ac:dyDescent="0.25">
      <c r="A56" s="8">
        <v>52</v>
      </c>
      <c r="B56" s="347">
        <v>16</v>
      </c>
      <c r="C56" s="274" t="s">
        <v>480</v>
      </c>
      <c r="D56" s="226" t="s">
        <v>473</v>
      </c>
      <c r="E56" s="217">
        <v>8</v>
      </c>
      <c r="F56" s="222" t="s">
        <v>1880</v>
      </c>
      <c r="G56" s="223">
        <v>8</v>
      </c>
      <c r="H56" s="223">
        <v>8</v>
      </c>
      <c r="I56" s="223">
        <v>25</v>
      </c>
      <c r="J56" s="222" t="s">
        <v>2876</v>
      </c>
      <c r="K56" s="222" t="s">
        <v>3010</v>
      </c>
    </row>
    <row r="57" spans="1:11" ht="75" x14ac:dyDescent="0.25">
      <c r="A57" s="8">
        <v>53</v>
      </c>
      <c r="B57" s="347">
        <v>17</v>
      </c>
      <c r="C57" s="274" t="s">
        <v>2549</v>
      </c>
      <c r="D57" s="226" t="s">
        <v>436</v>
      </c>
      <c r="E57" s="217">
        <v>8</v>
      </c>
      <c r="F57" s="222" t="s">
        <v>1881</v>
      </c>
      <c r="G57" s="223">
        <v>6</v>
      </c>
      <c r="H57" s="223">
        <v>6</v>
      </c>
      <c r="I57" s="224">
        <v>0.19</v>
      </c>
      <c r="J57" s="222" t="s">
        <v>2876</v>
      </c>
      <c r="K57" s="222" t="s">
        <v>2994</v>
      </c>
    </row>
    <row r="58" spans="1:11" ht="75" x14ac:dyDescent="0.25">
      <c r="A58" s="8">
        <v>54</v>
      </c>
      <c r="B58" s="347">
        <v>18</v>
      </c>
      <c r="C58" s="274" t="s">
        <v>2570</v>
      </c>
      <c r="D58" s="226" t="s">
        <v>436</v>
      </c>
      <c r="E58" s="217">
        <v>8</v>
      </c>
      <c r="F58" s="222" t="s">
        <v>1882</v>
      </c>
      <c r="G58" s="223">
        <v>6</v>
      </c>
      <c r="H58" s="223">
        <v>6</v>
      </c>
      <c r="I58" s="224">
        <v>0.19</v>
      </c>
      <c r="J58" s="222" t="s">
        <v>2876</v>
      </c>
      <c r="K58" s="222" t="s">
        <v>2994</v>
      </c>
    </row>
    <row r="59" spans="1:11" ht="75" x14ac:dyDescent="0.25">
      <c r="A59" s="8">
        <v>55</v>
      </c>
      <c r="B59" s="347">
        <v>19</v>
      </c>
      <c r="C59" s="328" t="s">
        <v>2733</v>
      </c>
      <c r="D59" s="267" t="s">
        <v>587</v>
      </c>
      <c r="E59" s="217">
        <v>8</v>
      </c>
      <c r="F59" s="222" t="s">
        <v>1883</v>
      </c>
      <c r="G59" s="223">
        <v>6</v>
      </c>
      <c r="H59" s="223">
        <v>6</v>
      </c>
      <c r="I59" s="224">
        <f>H59/32</f>
        <v>0.1875</v>
      </c>
      <c r="J59" s="222" t="s">
        <v>2876</v>
      </c>
      <c r="K59" s="216" t="s">
        <v>3072</v>
      </c>
    </row>
    <row r="60" spans="1:11" ht="75" x14ac:dyDescent="0.25">
      <c r="A60" s="8">
        <v>56</v>
      </c>
      <c r="B60" s="347">
        <v>20</v>
      </c>
      <c r="C60" s="226" t="s">
        <v>3126</v>
      </c>
      <c r="D60" s="226" t="s">
        <v>672</v>
      </c>
      <c r="E60" s="216">
        <v>8</v>
      </c>
      <c r="F60" s="216" t="s">
        <v>1884</v>
      </c>
      <c r="G60" s="217">
        <v>6</v>
      </c>
      <c r="H60" s="217">
        <v>6</v>
      </c>
      <c r="I60" s="237">
        <v>0.19</v>
      </c>
      <c r="J60" s="222" t="s">
        <v>2876</v>
      </c>
      <c r="K60" s="216" t="s">
        <v>677</v>
      </c>
    </row>
    <row r="61" spans="1:11" ht="75" x14ac:dyDescent="0.25">
      <c r="A61" s="8">
        <v>57</v>
      </c>
      <c r="B61" s="347">
        <v>21</v>
      </c>
      <c r="C61" s="274" t="s">
        <v>2556</v>
      </c>
      <c r="D61" s="226" t="s">
        <v>436</v>
      </c>
      <c r="E61" s="217">
        <v>8</v>
      </c>
      <c r="F61" s="222" t="s">
        <v>1885</v>
      </c>
      <c r="G61" s="223">
        <v>6</v>
      </c>
      <c r="H61" s="223">
        <v>6</v>
      </c>
      <c r="I61" s="224">
        <v>0.19</v>
      </c>
      <c r="J61" s="222" t="s">
        <v>2876</v>
      </c>
      <c r="K61" s="222" t="s">
        <v>2994</v>
      </c>
    </row>
    <row r="62" spans="1:11" ht="60" x14ac:dyDescent="0.25">
      <c r="A62" s="8">
        <v>58</v>
      </c>
      <c r="B62" s="347">
        <v>22</v>
      </c>
      <c r="C62" s="274" t="s">
        <v>708</v>
      </c>
      <c r="D62" s="226" t="s">
        <v>702</v>
      </c>
      <c r="E62" s="217">
        <v>8</v>
      </c>
      <c r="F62" s="222" t="s">
        <v>1886</v>
      </c>
      <c r="G62" s="223">
        <v>4</v>
      </c>
      <c r="H62" s="223">
        <v>4</v>
      </c>
      <c r="I62" s="224">
        <f t="shared" ref="I62" si="3">H62/32</f>
        <v>0.125</v>
      </c>
      <c r="J62" s="222" t="s">
        <v>2876</v>
      </c>
      <c r="K62" s="222" t="s">
        <v>3138</v>
      </c>
    </row>
    <row r="63" spans="1:11" ht="75" x14ac:dyDescent="0.25">
      <c r="A63" s="8">
        <v>59</v>
      </c>
      <c r="B63" s="347">
        <v>23</v>
      </c>
      <c r="C63" s="328" t="s">
        <v>605</v>
      </c>
      <c r="D63" s="267" t="s">
        <v>587</v>
      </c>
      <c r="E63" s="217">
        <v>8</v>
      </c>
      <c r="F63" s="222" t="s">
        <v>1887</v>
      </c>
      <c r="G63" s="223">
        <v>4</v>
      </c>
      <c r="H63" s="223">
        <v>4</v>
      </c>
      <c r="I63" s="224">
        <f>H63/32</f>
        <v>0.125</v>
      </c>
      <c r="J63" s="222" t="s">
        <v>2876</v>
      </c>
      <c r="K63" s="216" t="s">
        <v>3072</v>
      </c>
    </row>
    <row r="64" spans="1:11" ht="60" x14ac:dyDescent="0.25">
      <c r="A64" s="8">
        <v>60</v>
      </c>
      <c r="B64" s="347">
        <v>24</v>
      </c>
      <c r="C64" s="274" t="s">
        <v>2891</v>
      </c>
      <c r="D64" s="226" t="s">
        <v>702</v>
      </c>
      <c r="E64" s="217">
        <v>8</v>
      </c>
      <c r="F64" s="222" t="s">
        <v>1888</v>
      </c>
      <c r="G64" s="223">
        <v>4</v>
      </c>
      <c r="H64" s="223">
        <v>4</v>
      </c>
      <c r="I64" s="224">
        <f t="shared" ref="I64" si="4">H64/32</f>
        <v>0.125</v>
      </c>
      <c r="J64" s="222" t="s">
        <v>2876</v>
      </c>
      <c r="K64" s="222" t="s">
        <v>3138</v>
      </c>
    </row>
    <row r="65" spans="1:12" ht="75" x14ac:dyDescent="0.25">
      <c r="A65" s="8">
        <v>61</v>
      </c>
      <c r="B65" s="347">
        <v>25</v>
      </c>
      <c r="C65" s="328" t="s">
        <v>2732</v>
      </c>
      <c r="D65" s="267" t="s">
        <v>587</v>
      </c>
      <c r="E65" s="217">
        <v>8</v>
      </c>
      <c r="F65" s="222" t="s">
        <v>1889</v>
      </c>
      <c r="G65" s="223">
        <v>4</v>
      </c>
      <c r="H65" s="223">
        <v>4</v>
      </c>
      <c r="I65" s="224">
        <f>H65/32</f>
        <v>0.125</v>
      </c>
      <c r="J65" s="222" t="s">
        <v>2876</v>
      </c>
      <c r="K65" s="216" t="s">
        <v>3072</v>
      </c>
    </row>
    <row r="66" spans="1:12" ht="75" x14ac:dyDescent="0.25">
      <c r="A66" s="8">
        <v>62</v>
      </c>
      <c r="B66" s="347">
        <v>26</v>
      </c>
      <c r="C66" s="274" t="s">
        <v>3011</v>
      </c>
      <c r="D66" s="226" t="s">
        <v>473</v>
      </c>
      <c r="E66" s="217">
        <v>8</v>
      </c>
      <c r="F66" s="222" t="s">
        <v>1890</v>
      </c>
      <c r="G66" s="223">
        <v>4</v>
      </c>
      <c r="H66" s="223">
        <v>4</v>
      </c>
      <c r="I66" s="223">
        <v>13</v>
      </c>
      <c r="J66" s="222" t="s">
        <v>2876</v>
      </c>
      <c r="K66" s="222" t="s">
        <v>3010</v>
      </c>
    </row>
    <row r="67" spans="1:12" ht="60" x14ac:dyDescent="0.25">
      <c r="A67" s="8">
        <v>63</v>
      </c>
      <c r="B67" s="347">
        <v>27</v>
      </c>
      <c r="C67" s="274" t="s">
        <v>2865</v>
      </c>
      <c r="D67" s="226" t="s">
        <v>702</v>
      </c>
      <c r="E67" s="217">
        <v>8</v>
      </c>
      <c r="F67" s="222" t="s">
        <v>1891</v>
      </c>
      <c r="G67" s="223">
        <v>4</v>
      </c>
      <c r="H67" s="223">
        <v>4</v>
      </c>
      <c r="I67" s="224">
        <f t="shared" ref="I67" si="5">H67/32</f>
        <v>0.125</v>
      </c>
      <c r="J67" s="222" t="s">
        <v>2876</v>
      </c>
      <c r="K67" s="222" t="s">
        <v>3138</v>
      </c>
    </row>
    <row r="68" spans="1:12" ht="75" x14ac:dyDescent="0.25">
      <c r="A68" s="8">
        <v>64</v>
      </c>
      <c r="B68" s="347">
        <v>28</v>
      </c>
      <c r="C68" s="226" t="s">
        <v>417</v>
      </c>
      <c r="D68" s="226" t="s">
        <v>2499</v>
      </c>
      <c r="E68" s="217">
        <v>8</v>
      </c>
      <c r="F68" s="222" t="s">
        <v>1892</v>
      </c>
      <c r="G68" s="223">
        <v>4</v>
      </c>
      <c r="H68" s="223">
        <v>4</v>
      </c>
      <c r="I68" s="225">
        <v>0.125</v>
      </c>
      <c r="J68" s="222" t="s">
        <v>2876</v>
      </c>
      <c r="K68" s="216" t="s">
        <v>2984</v>
      </c>
    </row>
    <row r="69" spans="1:12" ht="75" x14ac:dyDescent="0.25">
      <c r="A69" s="8">
        <v>65</v>
      </c>
      <c r="B69" s="347">
        <v>29</v>
      </c>
      <c r="C69" s="274" t="s">
        <v>2564</v>
      </c>
      <c r="D69" s="226" t="s">
        <v>436</v>
      </c>
      <c r="E69" s="217">
        <v>8</v>
      </c>
      <c r="F69" s="222" t="s">
        <v>1893</v>
      </c>
      <c r="G69" s="223">
        <v>0</v>
      </c>
      <c r="H69" s="223">
        <v>0</v>
      </c>
      <c r="I69" s="224">
        <v>0</v>
      </c>
      <c r="J69" s="222" t="s">
        <v>2876</v>
      </c>
      <c r="K69" s="222" t="s">
        <v>2994</v>
      </c>
    </row>
    <row r="70" spans="1:12" ht="60" x14ac:dyDescent="0.25">
      <c r="A70" s="8">
        <v>66</v>
      </c>
      <c r="B70" s="347">
        <v>30</v>
      </c>
      <c r="C70" s="274" t="s">
        <v>2878</v>
      </c>
      <c r="D70" s="226" t="s">
        <v>702</v>
      </c>
      <c r="E70" s="217">
        <v>8</v>
      </c>
      <c r="F70" s="222" t="s">
        <v>1894</v>
      </c>
      <c r="G70" s="223">
        <v>0</v>
      </c>
      <c r="H70" s="223">
        <v>0</v>
      </c>
      <c r="I70" s="224">
        <f t="shared" ref="I70" si="6">H70/32</f>
        <v>0</v>
      </c>
      <c r="J70" s="222" t="s">
        <v>2876</v>
      </c>
      <c r="K70" s="222" t="s">
        <v>3138</v>
      </c>
    </row>
    <row r="71" spans="1:12" ht="90" x14ac:dyDescent="0.25">
      <c r="A71" s="8">
        <v>67</v>
      </c>
      <c r="B71" s="347">
        <v>31</v>
      </c>
      <c r="C71" s="274" t="s">
        <v>2808</v>
      </c>
      <c r="D71" s="226" t="s">
        <v>2799</v>
      </c>
      <c r="E71" s="217">
        <v>8</v>
      </c>
      <c r="F71" s="222" t="s">
        <v>1895</v>
      </c>
      <c r="G71" s="223">
        <v>0</v>
      </c>
      <c r="H71" s="223">
        <v>0</v>
      </c>
      <c r="I71" s="224">
        <v>0</v>
      </c>
      <c r="J71" s="222" t="s">
        <v>2876</v>
      </c>
      <c r="K71" s="222" t="s">
        <v>3102</v>
      </c>
    </row>
    <row r="72" spans="1:12" ht="75" x14ac:dyDescent="0.25">
      <c r="A72" s="8">
        <v>68</v>
      </c>
      <c r="B72" s="347">
        <v>32</v>
      </c>
      <c r="C72" s="226" t="s">
        <v>2985</v>
      </c>
      <c r="D72" s="226" t="s">
        <v>2499</v>
      </c>
      <c r="E72" s="217">
        <v>8</v>
      </c>
      <c r="F72" s="222" t="s">
        <v>1896</v>
      </c>
      <c r="G72" s="223">
        <v>0</v>
      </c>
      <c r="H72" s="223">
        <v>0</v>
      </c>
      <c r="I72" s="224">
        <v>0</v>
      </c>
      <c r="J72" s="222" t="s">
        <v>2876</v>
      </c>
      <c r="K72" s="216" t="s">
        <v>2984</v>
      </c>
    </row>
    <row r="73" spans="1:12" ht="90" x14ac:dyDescent="0.25">
      <c r="A73" s="8">
        <v>69</v>
      </c>
      <c r="B73" s="347">
        <v>33</v>
      </c>
      <c r="C73" s="274" t="s">
        <v>2822</v>
      </c>
      <c r="D73" s="226" t="s">
        <v>2799</v>
      </c>
      <c r="E73" s="217">
        <v>8</v>
      </c>
      <c r="F73" s="222" t="s">
        <v>1897</v>
      </c>
      <c r="G73" s="223">
        <v>0</v>
      </c>
      <c r="H73" s="223">
        <v>0</v>
      </c>
      <c r="I73" s="224">
        <v>0</v>
      </c>
      <c r="J73" s="222" t="s">
        <v>2876</v>
      </c>
      <c r="K73" s="222" t="s">
        <v>3102</v>
      </c>
    </row>
    <row r="74" spans="1:12" ht="75" x14ac:dyDescent="0.25">
      <c r="A74" s="8">
        <v>70</v>
      </c>
      <c r="B74" s="347">
        <v>34</v>
      </c>
      <c r="C74" s="274" t="s">
        <v>3156</v>
      </c>
      <c r="D74" s="226" t="s">
        <v>2721</v>
      </c>
      <c r="E74" s="217">
        <v>8</v>
      </c>
      <c r="F74" s="222" t="s">
        <v>1898</v>
      </c>
      <c r="G74" s="223">
        <v>0</v>
      </c>
      <c r="H74" s="223">
        <v>0</v>
      </c>
      <c r="I74" s="224">
        <v>0</v>
      </c>
      <c r="J74" s="222" t="s">
        <v>2876</v>
      </c>
      <c r="K74" s="222" t="s">
        <v>3152</v>
      </c>
    </row>
    <row r="75" spans="1:12" ht="75" x14ac:dyDescent="0.25">
      <c r="A75" s="8">
        <v>71</v>
      </c>
      <c r="B75" s="347">
        <v>35</v>
      </c>
      <c r="C75" s="274" t="s">
        <v>3012</v>
      </c>
      <c r="D75" s="226" t="s">
        <v>473</v>
      </c>
      <c r="E75" s="217">
        <v>8</v>
      </c>
      <c r="F75" s="222" t="s">
        <v>1899</v>
      </c>
      <c r="G75" s="223">
        <v>0</v>
      </c>
      <c r="H75" s="223">
        <v>0</v>
      </c>
      <c r="I75" s="223">
        <v>0</v>
      </c>
      <c r="J75" s="222" t="s">
        <v>2876</v>
      </c>
      <c r="K75" s="222" t="s">
        <v>3010</v>
      </c>
    </row>
    <row r="76" spans="1:12" ht="60" x14ac:dyDescent="0.25">
      <c r="A76" s="8">
        <v>72</v>
      </c>
      <c r="B76" s="347">
        <v>36</v>
      </c>
      <c r="C76" s="226" t="s">
        <v>3042</v>
      </c>
      <c r="D76" s="226" t="s">
        <v>3040</v>
      </c>
      <c r="E76" s="217">
        <v>8</v>
      </c>
      <c r="F76" s="216" t="s">
        <v>1900</v>
      </c>
      <c r="G76" s="217">
        <v>0</v>
      </c>
      <c r="H76" s="217">
        <v>0</v>
      </c>
      <c r="I76" s="217">
        <v>0</v>
      </c>
      <c r="J76" s="222" t="s">
        <v>2876</v>
      </c>
      <c r="K76" s="216" t="s">
        <v>3041</v>
      </c>
    </row>
    <row r="77" spans="1:12" ht="75.75" x14ac:dyDescent="0.3">
      <c r="A77" s="8">
        <v>73</v>
      </c>
      <c r="B77" s="284">
        <v>1</v>
      </c>
      <c r="C77" s="329" t="s">
        <v>2736</v>
      </c>
      <c r="D77" s="269" t="s">
        <v>587</v>
      </c>
      <c r="E77" s="212">
        <v>9</v>
      </c>
      <c r="F77" s="227" t="s">
        <v>1901</v>
      </c>
      <c r="G77" s="228">
        <v>20</v>
      </c>
      <c r="H77" s="228">
        <v>20</v>
      </c>
      <c r="I77" s="229">
        <f>H77/32</f>
        <v>0.625</v>
      </c>
      <c r="J77" s="46" t="s">
        <v>2874</v>
      </c>
      <c r="K77" s="211" t="s">
        <v>3073</v>
      </c>
      <c r="L77" s="69" t="s">
        <v>1994</v>
      </c>
    </row>
    <row r="78" spans="1:12" ht="60" x14ac:dyDescent="0.25">
      <c r="A78" s="8">
        <v>74</v>
      </c>
      <c r="B78" s="284">
        <v>2</v>
      </c>
      <c r="C78" s="275" t="s">
        <v>2465</v>
      </c>
      <c r="D78" s="230" t="s">
        <v>2969</v>
      </c>
      <c r="E78" s="212">
        <v>9</v>
      </c>
      <c r="F78" s="227" t="s">
        <v>1902</v>
      </c>
      <c r="G78" s="228">
        <v>16</v>
      </c>
      <c r="H78" s="228">
        <v>16</v>
      </c>
      <c r="I78" s="228">
        <v>50</v>
      </c>
      <c r="J78" s="46" t="s">
        <v>2875</v>
      </c>
      <c r="K78" s="227" t="s">
        <v>2972</v>
      </c>
    </row>
    <row r="79" spans="1:12" ht="60" x14ac:dyDescent="0.25">
      <c r="A79" s="8">
        <v>75</v>
      </c>
      <c r="B79" s="284">
        <v>3</v>
      </c>
      <c r="C79" s="275" t="s">
        <v>2466</v>
      </c>
      <c r="D79" s="230" t="s">
        <v>2969</v>
      </c>
      <c r="E79" s="212">
        <v>9</v>
      </c>
      <c r="F79" s="227" t="s">
        <v>1903</v>
      </c>
      <c r="G79" s="228">
        <v>16</v>
      </c>
      <c r="H79" s="228">
        <v>16</v>
      </c>
      <c r="I79" s="228">
        <v>50</v>
      </c>
      <c r="J79" s="46" t="s">
        <v>2875</v>
      </c>
      <c r="K79" s="227" t="s">
        <v>2972</v>
      </c>
    </row>
    <row r="80" spans="1:12" ht="60" x14ac:dyDescent="0.25">
      <c r="A80" s="8">
        <v>76</v>
      </c>
      <c r="B80" s="284">
        <v>4</v>
      </c>
      <c r="C80" s="230" t="s">
        <v>3043</v>
      </c>
      <c r="D80" s="230" t="s">
        <v>3040</v>
      </c>
      <c r="E80" s="212">
        <v>9</v>
      </c>
      <c r="F80" s="211" t="s">
        <v>1904</v>
      </c>
      <c r="G80" s="212">
        <v>16</v>
      </c>
      <c r="H80" s="212">
        <v>16</v>
      </c>
      <c r="I80" s="212">
        <v>50</v>
      </c>
      <c r="J80" s="46" t="s">
        <v>2875</v>
      </c>
      <c r="K80" s="211" t="s">
        <v>3044</v>
      </c>
    </row>
    <row r="81" spans="1:11" ht="60" x14ac:dyDescent="0.25">
      <c r="A81" s="8">
        <v>77</v>
      </c>
      <c r="B81" s="284">
        <v>5</v>
      </c>
      <c r="C81" s="275" t="s">
        <v>2970</v>
      </c>
      <c r="D81" s="230" t="s">
        <v>2969</v>
      </c>
      <c r="E81" s="212">
        <v>9</v>
      </c>
      <c r="F81" s="227" t="s">
        <v>1905</v>
      </c>
      <c r="G81" s="228">
        <v>16</v>
      </c>
      <c r="H81" s="228">
        <v>16</v>
      </c>
      <c r="I81" s="228">
        <v>50</v>
      </c>
      <c r="J81" s="46" t="s">
        <v>2875</v>
      </c>
      <c r="K81" s="227" t="s">
        <v>2972</v>
      </c>
    </row>
    <row r="82" spans="1:11" ht="60" x14ac:dyDescent="0.25">
      <c r="A82" s="8">
        <v>78</v>
      </c>
      <c r="B82" s="284">
        <v>6</v>
      </c>
      <c r="C82" s="230" t="s">
        <v>520</v>
      </c>
      <c r="D82" s="230" t="s">
        <v>3040</v>
      </c>
      <c r="E82" s="212">
        <v>9</v>
      </c>
      <c r="F82" s="211" t="s">
        <v>1906</v>
      </c>
      <c r="G82" s="212">
        <v>16</v>
      </c>
      <c r="H82" s="212">
        <v>16</v>
      </c>
      <c r="I82" s="212">
        <v>50</v>
      </c>
      <c r="J82" s="46" t="s">
        <v>2875</v>
      </c>
      <c r="K82" s="211" t="s">
        <v>3044</v>
      </c>
    </row>
    <row r="83" spans="1:11" ht="75" x14ac:dyDescent="0.25">
      <c r="A83" s="8">
        <v>79</v>
      </c>
      <c r="B83" s="284">
        <v>7</v>
      </c>
      <c r="C83" s="230" t="s">
        <v>679</v>
      </c>
      <c r="D83" s="230" t="s">
        <v>672</v>
      </c>
      <c r="E83" s="211">
        <v>9</v>
      </c>
      <c r="F83" s="211" t="s">
        <v>1907</v>
      </c>
      <c r="G83" s="212">
        <v>14</v>
      </c>
      <c r="H83" s="212">
        <v>14</v>
      </c>
      <c r="I83" s="212">
        <v>44</v>
      </c>
      <c r="J83" s="46" t="s">
        <v>2875</v>
      </c>
      <c r="K83" s="211" t="s">
        <v>677</v>
      </c>
    </row>
    <row r="84" spans="1:11" ht="75" x14ac:dyDescent="0.25">
      <c r="A84" s="8">
        <v>80</v>
      </c>
      <c r="B84" s="284">
        <v>8</v>
      </c>
      <c r="C84" s="230" t="s">
        <v>434</v>
      </c>
      <c r="D84" s="230" t="s">
        <v>2499</v>
      </c>
      <c r="E84" s="212">
        <v>9</v>
      </c>
      <c r="F84" s="227" t="s">
        <v>1908</v>
      </c>
      <c r="G84" s="228">
        <v>12</v>
      </c>
      <c r="H84" s="228">
        <v>12</v>
      </c>
      <c r="I84" s="231">
        <v>0.375</v>
      </c>
      <c r="J84" s="211" t="s">
        <v>2876</v>
      </c>
      <c r="K84" s="211" t="s">
        <v>2984</v>
      </c>
    </row>
    <row r="85" spans="1:11" ht="75" x14ac:dyDescent="0.25">
      <c r="A85" s="8">
        <v>81</v>
      </c>
      <c r="B85" s="284">
        <v>9</v>
      </c>
      <c r="C85" s="275" t="s">
        <v>2537</v>
      </c>
      <c r="D85" s="230" t="s">
        <v>436</v>
      </c>
      <c r="E85" s="212">
        <v>9</v>
      </c>
      <c r="F85" s="227" t="s">
        <v>1909</v>
      </c>
      <c r="G85" s="228">
        <v>12</v>
      </c>
      <c r="H85" s="228">
        <v>12</v>
      </c>
      <c r="I85" s="229">
        <v>0.38</v>
      </c>
      <c r="J85" s="211" t="s">
        <v>2876</v>
      </c>
      <c r="K85" s="227" t="s">
        <v>2994</v>
      </c>
    </row>
    <row r="86" spans="1:11" ht="75" x14ac:dyDescent="0.25">
      <c r="A86" s="8">
        <v>82</v>
      </c>
      <c r="B86" s="284">
        <v>10</v>
      </c>
      <c r="C86" s="230" t="s">
        <v>2501</v>
      </c>
      <c r="D86" s="230" t="s">
        <v>2499</v>
      </c>
      <c r="E86" s="212">
        <v>9</v>
      </c>
      <c r="F86" s="227" t="s">
        <v>1910</v>
      </c>
      <c r="G86" s="228">
        <v>12</v>
      </c>
      <c r="H86" s="228">
        <v>12</v>
      </c>
      <c r="I86" s="231">
        <v>0.375</v>
      </c>
      <c r="J86" s="211" t="s">
        <v>2876</v>
      </c>
      <c r="K86" s="211" t="s">
        <v>2984</v>
      </c>
    </row>
    <row r="87" spans="1:11" ht="75" x14ac:dyDescent="0.25">
      <c r="A87" s="8">
        <v>83</v>
      </c>
      <c r="B87" s="284">
        <v>11</v>
      </c>
      <c r="C87" s="275" t="s">
        <v>3013</v>
      </c>
      <c r="D87" s="230" t="s">
        <v>473</v>
      </c>
      <c r="E87" s="212">
        <v>9</v>
      </c>
      <c r="F87" s="227" t="s">
        <v>1911</v>
      </c>
      <c r="G87" s="228">
        <v>12</v>
      </c>
      <c r="H87" s="228">
        <v>12</v>
      </c>
      <c r="I87" s="228">
        <v>38</v>
      </c>
      <c r="J87" s="211" t="s">
        <v>2876</v>
      </c>
      <c r="K87" s="227" t="s">
        <v>3010</v>
      </c>
    </row>
    <row r="88" spans="1:11" ht="60" x14ac:dyDescent="0.25">
      <c r="A88" s="8">
        <v>84</v>
      </c>
      <c r="B88" s="284">
        <v>12</v>
      </c>
      <c r="C88" s="275" t="s">
        <v>2866</v>
      </c>
      <c r="D88" s="230" t="s">
        <v>702</v>
      </c>
      <c r="E88" s="212">
        <v>9</v>
      </c>
      <c r="F88" s="227" t="s">
        <v>1912</v>
      </c>
      <c r="G88" s="228">
        <v>12</v>
      </c>
      <c r="H88" s="228">
        <v>12</v>
      </c>
      <c r="I88" s="229">
        <f>H88/32</f>
        <v>0.375</v>
      </c>
      <c r="J88" s="211" t="s">
        <v>2876</v>
      </c>
      <c r="K88" s="227" t="s">
        <v>3141</v>
      </c>
    </row>
    <row r="89" spans="1:11" ht="75" x14ac:dyDescent="0.25">
      <c r="A89" s="8">
        <v>85</v>
      </c>
      <c r="B89" s="284">
        <v>13</v>
      </c>
      <c r="C89" s="230" t="s">
        <v>2503</v>
      </c>
      <c r="D89" s="230" t="s">
        <v>2499</v>
      </c>
      <c r="E89" s="212">
        <v>9</v>
      </c>
      <c r="F89" s="227" t="s">
        <v>1913</v>
      </c>
      <c r="G89" s="228">
        <v>12</v>
      </c>
      <c r="H89" s="228">
        <v>12</v>
      </c>
      <c r="I89" s="231">
        <v>0.375</v>
      </c>
      <c r="J89" s="211" t="s">
        <v>2876</v>
      </c>
      <c r="K89" s="211" t="s">
        <v>2984</v>
      </c>
    </row>
    <row r="90" spans="1:11" ht="60" x14ac:dyDescent="0.25">
      <c r="A90" s="8">
        <v>86</v>
      </c>
      <c r="B90" s="284">
        <v>14</v>
      </c>
      <c r="C90" s="275" t="s">
        <v>2974</v>
      </c>
      <c r="D90" s="230" t="s">
        <v>2969</v>
      </c>
      <c r="E90" s="212">
        <v>9</v>
      </c>
      <c r="F90" s="227" t="s">
        <v>1914</v>
      </c>
      <c r="G90" s="228">
        <v>10</v>
      </c>
      <c r="H90" s="228">
        <v>10</v>
      </c>
      <c r="I90" s="228">
        <v>31</v>
      </c>
      <c r="J90" s="211" t="s">
        <v>2876</v>
      </c>
      <c r="K90" s="227" t="s">
        <v>2972</v>
      </c>
    </row>
    <row r="91" spans="1:11" ht="90" x14ac:dyDescent="0.25">
      <c r="A91" s="8">
        <v>87</v>
      </c>
      <c r="B91" s="284">
        <v>15</v>
      </c>
      <c r="C91" s="275" t="s">
        <v>3103</v>
      </c>
      <c r="D91" s="230" t="s">
        <v>2799</v>
      </c>
      <c r="E91" s="212">
        <v>9</v>
      </c>
      <c r="F91" s="227" t="s">
        <v>1915</v>
      </c>
      <c r="G91" s="228">
        <v>10</v>
      </c>
      <c r="H91" s="228">
        <v>10</v>
      </c>
      <c r="I91" s="229">
        <v>0.31</v>
      </c>
      <c r="J91" s="211" t="s">
        <v>2876</v>
      </c>
      <c r="K91" s="227" t="s">
        <v>3102</v>
      </c>
    </row>
    <row r="92" spans="1:11" ht="75" x14ac:dyDescent="0.25">
      <c r="A92" s="8">
        <v>88</v>
      </c>
      <c r="B92" s="284">
        <v>16</v>
      </c>
      <c r="C92" s="275" t="s">
        <v>2691</v>
      </c>
      <c r="D92" s="230" t="s">
        <v>2721</v>
      </c>
      <c r="E92" s="212">
        <v>9</v>
      </c>
      <c r="F92" s="227" t="s">
        <v>1916</v>
      </c>
      <c r="G92" s="228">
        <v>10</v>
      </c>
      <c r="H92" s="228">
        <v>10</v>
      </c>
      <c r="I92" s="229">
        <v>0.35</v>
      </c>
      <c r="J92" s="211" t="s">
        <v>2876</v>
      </c>
      <c r="K92" s="227" t="s">
        <v>3152</v>
      </c>
    </row>
    <row r="93" spans="1:11" ht="45" x14ac:dyDescent="0.25">
      <c r="A93" s="8">
        <v>89</v>
      </c>
      <c r="B93" s="284">
        <v>17</v>
      </c>
      <c r="C93" s="275" t="s">
        <v>2784</v>
      </c>
      <c r="D93" s="230" t="s">
        <v>2781</v>
      </c>
      <c r="E93" s="212">
        <v>9</v>
      </c>
      <c r="F93" s="227" t="s">
        <v>1917</v>
      </c>
      <c r="G93" s="228">
        <v>10</v>
      </c>
      <c r="H93" s="228">
        <v>10</v>
      </c>
      <c r="I93" s="228">
        <v>31.25</v>
      </c>
      <c r="J93" s="211" t="s">
        <v>2876</v>
      </c>
      <c r="K93" s="227" t="s">
        <v>2789</v>
      </c>
    </row>
    <row r="94" spans="1:11" ht="75" x14ac:dyDescent="0.25">
      <c r="A94" s="8">
        <v>90</v>
      </c>
      <c r="B94" s="284">
        <v>18</v>
      </c>
      <c r="C94" s="275" t="s">
        <v>537</v>
      </c>
      <c r="D94" s="230" t="s">
        <v>3177</v>
      </c>
      <c r="E94" s="212">
        <v>9</v>
      </c>
      <c r="F94" s="227" t="s">
        <v>1918</v>
      </c>
      <c r="G94" s="228">
        <v>10</v>
      </c>
      <c r="H94" s="228">
        <v>10</v>
      </c>
      <c r="I94" s="229">
        <v>0.31</v>
      </c>
      <c r="J94" s="211" t="s">
        <v>2876</v>
      </c>
      <c r="K94" s="211" t="s">
        <v>3180</v>
      </c>
    </row>
    <row r="95" spans="1:11" ht="75" x14ac:dyDescent="0.25">
      <c r="A95" s="8">
        <v>91</v>
      </c>
      <c r="B95" s="284">
        <v>19</v>
      </c>
      <c r="C95" s="275" t="s">
        <v>3014</v>
      </c>
      <c r="D95" s="230" t="s">
        <v>473</v>
      </c>
      <c r="E95" s="212">
        <v>9</v>
      </c>
      <c r="F95" s="227" t="s">
        <v>1919</v>
      </c>
      <c r="G95" s="228">
        <v>8</v>
      </c>
      <c r="H95" s="228">
        <v>8</v>
      </c>
      <c r="I95" s="228">
        <v>25</v>
      </c>
      <c r="J95" s="211" t="s">
        <v>2876</v>
      </c>
      <c r="K95" s="227" t="s">
        <v>3010</v>
      </c>
    </row>
    <row r="96" spans="1:11" ht="45" x14ac:dyDescent="0.25">
      <c r="A96" s="8">
        <v>92</v>
      </c>
      <c r="B96" s="284">
        <v>20</v>
      </c>
      <c r="C96" s="275" t="s">
        <v>3089</v>
      </c>
      <c r="D96" s="230" t="s">
        <v>2781</v>
      </c>
      <c r="E96" s="212">
        <v>9</v>
      </c>
      <c r="F96" s="227" t="s">
        <v>1920</v>
      </c>
      <c r="G96" s="228">
        <v>8</v>
      </c>
      <c r="H96" s="228">
        <v>8</v>
      </c>
      <c r="I96" s="228">
        <v>25</v>
      </c>
      <c r="J96" s="211" t="s">
        <v>2876</v>
      </c>
      <c r="K96" s="227" t="s">
        <v>2789</v>
      </c>
    </row>
    <row r="97" spans="1:11" ht="60" x14ac:dyDescent="0.25">
      <c r="A97" s="8">
        <v>93</v>
      </c>
      <c r="B97" s="284">
        <v>21</v>
      </c>
      <c r="C97" s="275" t="s">
        <v>2868</v>
      </c>
      <c r="D97" s="230" t="s">
        <v>702</v>
      </c>
      <c r="E97" s="212">
        <v>9</v>
      </c>
      <c r="F97" s="227" t="s">
        <v>1921</v>
      </c>
      <c r="G97" s="228">
        <v>8</v>
      </c>
      <c r="H97" s="228">
        <v>8</v>
      </c>
      <c r="I97" s="229">
        <f>H97/32</f>
        <v>0.25</v>
      </c>
      <c r="J97" s="211" t="s">
        <v>2876</v>
      </c>
      <c r="K97" s="227" t="s">
        <v>3141</v>
      </c>
    </row>
    <row r="98" spans="1:11" ht="75" x14ac:dyDescent="0.25">
      <c r="A98" s="8">
        <v>94</v>
      </c>
      <c r="B98" s="284">
        <v>22</v>
      </c>
      <c r="C98" s="329" t="s">
        <v>3074</v>
      </c>
      <c r="D98" s="269" t="s">
        <v>587</v>
      </c>
      <c r="E98" s="212">
        <v>9</v>
      </c>
      <c r="F98" s="227" t="s">
        <v>1922</v>
      </c>
      <c r="G98" s="228">
        <v>8</v>
      </c>
      <c r="H98" s="228">
        <v>8</v>
      </c>
      <c r="I98" s="229">
        <f t="shared" ref="I98:I99" si="7">H98/32</f>
        <v>0.25</v>
      </c>
      <c r="J98" s="211" t="s">
        <v>2876</v>
      </c>
      <c r="K98" s="211" t="s">
        <v>3073</v>
      </c>
    </row>
    <row r="99" spans="1:11" ht="75" x14ac:dyDescent="0.25">
      <c r="A99" s="8">
        <v>95</v>
      </c>
      <c r="B99" s="284">
        <v>23</v>
      </c>
      <c r="C99" s="329" t="s">
        <v>2756</v>
      </c>
      <c r="D99" s="269" t="s">
        <v>587</v>
      </c>
      <c r="E99" s="212">
        <v>9</v>
      </c>
      <c r="F99" s="227" t="s">
        <v>1923</v>
      </c>
      <c r="G99" s="228">
        <v>8</v>
      </c>
      <c r="H99" s="228">
        <v>8</v>
      </c>
      <c r="I99" s="229">
        <f t="shared" si="7"/>
        <v>0.25</v>
      </c>
      <c r="J99" s="211" t="s">
        <v>2876</v>
      </c>
      <c r="K99" s="211" t="s">
        <v>3073</v>
      </c>
    </row>
    <row r="100" spans="1:11" ht="90" x14ac:dyDescent="0.25">
      <c r="A100" s="8">
        <v>96</v>
      </c>
      <c r="B100" s="284">
        <v>24</v>
      </c>
      <c r="C100" s="275" t="s">
        <v>666</v>
      </c>
      <c r="D100" s="230" t="s">
        <v>2799</v>
      </c>
      <c r="E100" s="212">
        <v>9</v>
      </c>
      <c r="F100" s="227" t="s">
        <v>1924</v>
      </c>
      <c r="G100" s="228">
        <v>4</v>
      </c>
      <c r="H100" s="228">
        <v>4</v>
      </c>
      <c r="I100" s="229">
        <v>0.13</v>
      </c>
      <c r="J100" s="211" t="s">
        <v>2876</v>
      </c>
      <c r="K100" s="227" t="s">
        <v>3102</v>
      </c>
    </row>
    <row r="101" spans="1:11" ht="75" x14ac:dyDescent="0.25">
      <c r="A101" s="8">
        <v>97</v>
      </c>
      <c r="B101" s="284">
        <v>25</v>
      </c>
      <c r="C101" s="275" t="s">
        <v>3157</v>
      </c>
      <c r="D101" s="230" t="s">
        <v>2721</v>
      </c>
      <c r="E101" s="212">
        <v>9</v>
      </c>
      <c r="F101" s="227" t="s">
        <v>1925</v>
      </c>
      <c r="G101" s="228">
        <v>4</v>
      </c>
      <c r="H101" s="228">
        <v>4</v>
      </c>
      <c r="I101" s="229">
        <v>0.12</v>
      </c>
      <c r="J101" s="211" t="s">
        <v>2876</v>
      </c>
      <c r="K101" s="227" t="s">
        <v>3152</v>
      </c>
    </row>
    <row r="102" spans="1:11" ht="75" x14ac:dyDescent="0.25">
      <c r="A102" s="8">
        <v>98</v>
      </c>
      <c r="B102" s="284">
        <v>26</v>
      </c>
      <c r="C102" s="275" t="s">
        <v>2559</v>
      </c>
      <c r="D102" s="230" t="s">
        <v>436</v>
      </c>
      <c r="E102" s="212">
        <v>9</v>
      </c>
      <c r="F102" s="227" t="s">
        <v>1926</v>
      </c>
      <c r="G102" s="228">
        <v>4</v>
      </c>
      <c r="H102" s="228">
        <v>4</v>
      </c>
      <c r="I102" s="229">
        <v>0.13</v>
      </c>
      <c r="J102" s="211" t="s">
        <v>2876</v>
      </c>
      <c r="K102" s="227" t="s">
        <v>2994</v>
      </c>
    </row>
    <row r="103" spans="1:11" ht="90" x14ac:dyDescent="0.25">
      <c r="A103" s="8">
        <v>99</v>
      </c>
      <c r="B103" s="284">
        <v>27</v>
      </c>
      <c r="C103" s="275" t="s">
        <v>3099</v>
      </c>
      <c r="D103" s="230" t="s">
        <v>2799</v>
      </c>
      <c r="E103" s="212">
        <v>9</v>
      </c>
      <c r="F103" s="227" t="s">
        <v>1927</v>
      </c>
      <c r="G103" s="228">
        <v>4</v>
      </c>
      <c r="H103" s="228">
        <v>4</v>
      </c>
      <c r="I103" s="229">
        <v>0.13</v>
      </c>
      <c r="J103" s="211" t="s">
        <v>2876</v>
      </c>
      <c r="K103" s="227" t="s">
        <v>3102</v>
      </c>
    </row>
    <row r="104" spans="1:11" ht="75" x14ac:dyDescent="0.25">
      <c r="A104" s="8">
        <v>100</v>
      </c>
      <c r="B104" s="284">
        <v>28</v>
      </c>
      <c r="C104" s="230" t="s">
        <v>692</v>
      </c>
      <c r="D104" s="230" t="s">
        <v>672</v>
      </c>
      <c r="E104" s="211">
        <v>9</v>
      </c>
      <c r="F104" s="211" t="s">
        <v>1928</v>
      </c>
      <c r="G104" s="212">
        <v>4</v>
      </c>
      <c r="H104" s="212">
        <v>4</v>
      </c>
      <c r="I104" s="212">
        <v>12</v>
      </c>
      <c r="J104" s="211" t="s">
        <v>2876</v>
      </c>
      <c r="K104" s="211" t="s">
        <v>677</v>
      </c>
    </row>
    <row r="105" spans="1:11" ht="90" x14ac:dyDescent="0.25">
      <c r="A105" s="8">
        <v>101</v>
      </c>
      <c r="B105" s="284">
        <v>29</v>
      </c>
      <c r="C105" s="275" t="s">
        <v>3104</v>
      </c>
      <c r="D105" s="230" t="s">
        <v>2799</v>
      </c>
      <c r="E105" s="212">
        <v>9</v>
      </c>
      <c r="F105" s="227" t="s">
        <v>1929</v>
      </c>
      <c r="G105" s="228">
        <v>4</v>
      </c>
      <c r="H105" s="228">
        <v>4</v>
      </c>
      <c r="I105" s="229">
        <v>0.13</v>
      </c>
      <c r="J105" s="211" t="s">
        <v>2876</v>
      </c>
      <c r="K105" s="227" t="s">
        <v>3102</v>
      </c>
    </row>
    <row r="106" spans="1:11" ht="75" x14ac:dyDescent="0.25">
      <c r="A106" s="8">
        <v>102</v>
      </c>
      <c r="B106" s="284">
        <v>30</v>
      </c>
      <c r="C106" s="230" t="s">
        <v>2840</v>
      </c>
      <c r="D106" s="230" t="s">
        <v>672</v>
      </c>
      <c r="E106" s="211">
        <v>9</v>
      </c>
      <c r="F106" s="211" t="s">
        <v>1930</v>
      </c>
      <c r="G106" s="212">
        <v>4</v>
      </c>
      <c r="H106" s="212">
        <v>4</v>
      </c>
      <c r="I106" s="212">
        <v>12</v>
      </c>
      <c r="J106" s="211" t="s">
        <v>2876</v>
      </c>
      <c r="K106" s="211" t="s">
        <v>677</v>
      </c>
    </row>
    <row r="107" spans="1:11" ht="45" x14ac:dyDescent="0.25">
      <c r="A107" s="8">
        <v>103</v>
      </c>
      <c r="B107" s="284">
        <v>31</v>
      </c>
      <c r="C107" s="275" t="s">
        <v>2786</v>
      </c>
      <c r="D107" s="230" t="s">
        <v>2781</v>
      </c>
      <c r="E107" s="212">
        <v>9</v>
      </c>
      <c r="F107" s="227" t="s">
        <v>1931</v>
      </c>
      <c r="G107" s="228">
        <v>4</v>
      </c>
      <c r="H107" s="228">
        <v>4</v>
      </c>
      <c r="I107" s="228">
        <v>12.5</v>
      </c>
      <c r="J107" s="211" t="s">
        <v>2876</v>
      </c>
      <c r="K107" s="227" t="s">
        <v>2789</v>
      </c>
    </row>
    <row r="108" spans="1:11" ht="60" x14ac:dyDescent="0.25">
      <c r="A108" s="8">
        <v>104</v>
      </c>
      <c r="B108" s="284">
        <v>32</v>
      </c>
      <c r="C108" s="275" t="s">
        <v>2483</v>
      </c>
      <c r="D108" s="230" t="s">
        <v>2969</v>
      </c>
      <c r="E108" s="212">
        <v>9</v>
      </c>
      <c r="F108" s="227" t="s">
        <v>1932</v>
      </c>
      <c r="G108" s="228">
        <v>4</v>
      </c>
      <c r="H108" s="228">
        <v>4</v>
      </c>
      <c r="I108" s="228">
        <v>13</v>
      </c>
      <c r="J108" s="211" t="s">
        <v>2876</v>
      </c>
      <c r="K108" s="227" t="s">
        <v>2972</v>
      </c>
    </row>
    <row r="109" spans="1:11" ht="90" x14ac:dyDescent="0.25">
      <c r="A109" s="8">
        <v>105</v>
      </c>
      <c r="B109" s="284">
        <v>33</v>
      </c>
      <c r="C109" s="275" t="s">
        <v>639</v>
      </c>
      <c r="D109" s="230" t="s">
        <v>2799</v>
      </c>
      <c r="E109" s="212">
        <v>9</v>
      </c>
      <c r="F109" s="227" t="s">
        <v>1933</v>
      </c>
      <c r="G109" s="228">
        <v>4</v>
      </c>
      <c r="H109" s="228">
        <v>4</v>
      </c>
      <c r="I109" s="229">
        <v>0.13</v>
      </c>
      <c r="J109" s="211" t="s">
        <v>2876</v>
      </c>
      <c r="K109" s="227" t="s">
        <v>3102</v>
      </c>
    </row>
    <row r="110" spans="1:11" ht="90" x14ac:dyDescent="0.25">
      <c r="A110" s="8">
        <v>106</v>
      </c>
      <c r="B110" s="284">
        <v>34</v>
      </c>
      <c r="C110" s="275" t="s">
        <v>2834</v>
      </c>
      <c r="D110" s="230" t="s">
        <v>2799</v>
      </c>
      <c r="E110" s="212">
        <v>9</v>
      </c>
      <c r="F110" s="227" t="s">
        <v>1934</v>
      </c>
      <c r="G110" s="228">
        <v>0</v>
      </c>
      <c r="H110" s="228">
        <v>0</v>
      </c>
      <c r="I110" s="229">
        <v>0</v>
      </c>
      <c r="J110" s="211" t="s">
        <v>2876</v>
      </c>
      <c r="K110" s="227" t="s">
        <v>3102</v>
      </c>
    </row>
    <row r="111" spans="1:11" ht="60" x14ac:dyDescent="0.25">
      <c r="A111" s="8">
        <v>107</v>
      </c>
      <c r="B111" s="284">
        <v>35</v>
      </c>
      <c r="C111" s="297" t="s">
        <v>3187</v>
      </c>
      <c r="D111" s="230" t="s">
        <v>3188</v>
      </c>
      <c r="E111" s="212">
        <v>9</v>
      </c>
      <c r="F111" s="227" t="s">
        <v>1935</v>
      </c>
      <c r="G111" s="228">
        <v>0</v>
      </c>
      <c r="H111" s="228">
        <v>0</v>
      </c>
      <c r="I111" s="229">
        <v>0</v>
      </c>
      <c r="J111" s="211" t="s">
        <v>2876</v>
      </c>
      <c r="K111" s="227" t="s">
        <v>3152</v>
      </c>
    </row>
    <row r="112" spans="1:11" ht="60" x14ac:dyDescent="0.25">
      <c r="A112" s="8">
        <v>108</v>
      </c>
      <c r="B112" s="284">
        <v>36</v>
      </c>
      <c r="C112" s="275" t="s">
        <v>2975</v>
      </c>
      <c r="D112" s="230" t="s">
        <v>2969</v>
      </c>
      <c r="E112" s="212">
        <v>9</v>
      </c>
      <c r="F112" s="227" t="s">
        <v>1936</v>
      </c>
      <c r="G112" s="228">
        <v>0</v>
      </c>
      <c r="H112" s="228">
        <v>0</v>
      </c>
      <c r="I112" s="228">
        <v>0</v>
      </c>
      <c r="J112" s="211" t="s">
        <v>2876</v>
      </c>
      <c r="K112" s="227" t="s">
        <v>2972</v>
      </c>
    </row>
    <row r="113" spans="1:12" ht="75" x14ac:dyDescent="0.25">
      <c r="A113" s="8">
        <v>109</v>
      </c>
      <c r="B113" s="284">
        <v>37</v>
      </c>
      <c r="C113" s="275" t="s">
        <v>2552</v>
      </c>
      <c r="D113" s="230" t="s">
        <v>436</v>
      </c>
      <c r="E113" s="212">
        <v>9</v>
      </c>
      <c r="F113" s="227" t="s">
        <v>1937</v>
      </c>
      <c r="G113" s="228">
        <v>0</v>
      </c>
      <c r="H113" s="228">
        <v>0</v>
      </c>
      <c r="I113" s="229">
        <v>0</v>
      </c>
      <c r="J113" s="211" t="s">
        <v>2876</v>
      </c>
      <c r="K113" s="227" t="s">
        <v>2994</v>
      </c>
    </row>
    <row r="114" spans="1:12" ht="75" x14ac:dyDescent="0.25">
      <c r="A114" s="8">
        <v>110</v>
      </c>
      <c r="B114" s="284">
        <v>38</v>
      </c>
      <c r="C114" s="275" t="s">
        <v>2539</v>
      </c>
      <c r="D114" s="230" t="s">
        <v>436</v>
      </c>
      <c r="E114" s="212">
        <v>9</v>
      </c>
      <c r="F114" s="227" t="s">
        <v>1938</v>
      </c>
      <c r="G114" s="228">
        <v>0</v>
      </c>
      <c r="H114" s="228">
        <v>0</v>
      </c>
      <c r="I114" s="229">
        <v>0</v>
      </c>
      <c r="J114" s="211" t="s">
        <v>2876</v>
      </c>
      <c r="K114" s="227" t="s">
        <v>2994</v>
      </c>
    </row>
    <row r="115" spans="1:12" ht="75" x14ac:dyDescent="0.25">
      <c r="A115" s="8">
        <v>111</v>
      </c>
      <c r="B115" s="284">
        <v>39</v>
      </c>
      <c r="C115" s="275" t="s">
        <v>1622</v>
      </c>
      <c r="D115" s="230" t="s">
        <v>610</v>
      </c>
      <c r="E115" s="212">
        <v>9</v>
      </c>
      <c r="F115" s="227" t="s">
        <v>1939</v>
      </c>
      <c r="G115" s="228">
        <v>0</v>
      </c>
      <c r="H115" s="228">
        <v>0</v>
      </c>
      <c r="I115" s="229">
        <v>0</v>
      </c>
      <c r="J115" s="211" t="s">
        <v>2876</v>
      </c>
      <c r="K115" s="211" t="s">
        <v>3081</v>
      </c>
    </row>
    <row r="116" spans="1:12" ht="75" x14ac:dyDescent="0.25">
      <c r="A116" s="8">
        <v>112</v>
      </c>
      <c r="B116" s="284">
        <v>40</v>
      </c>
      <c r="C116" s="275" t="s">
        <v>2551</v>
      </c>
      <c r="D116" s="230" t="s">
        <v>436</v>
      </c>
      <c r="E116" s="212">
        <v>9</v>
      </c>
      <c r="F116" s="227" t="s">
        <v>1940</v>
      </c>
      <c r="G116" s="228">
        <v>0</v>
      </c>
      <c r="H116" s="228">
        <v>0</v>
      </c>
      <c r="I116" s="229">
        <v>0</v>
      </c>
      <c r="J116" s="211" t="s">
        <v>2876</v>
      </c>
      <c r="K116" s="227" t="s">
        <v>2994</v>
      </c>
    </row>
    <row r="117" spans="1:12" ht="60.75" x14ac:dyDescent="0.3">
      <c r="A117" s="8">
        <v>113</v>
      </c>
      <c r="B117" s="301">
        <v>1</v>
      </c>
      <c r="C117" s="283" t="s">
        <v>2481</v>
      </c>
      <c r="D117" s="243" t="s">
        <v>2969</v>
      </c>
      <c r="E117" s="238">
        <v>10</v>
      </c>
      <c r="F117" s="240" t="s">
        <v>1941</v>
      </c>
      <c r="G117" s="241">
        <v>15</v>
      </c>
      <c r="H117" s="241">
        <v>15</v>
      </c>
      <c r="I117" s="241">
        <v>47</v>
      </c>
      <c r="J117" s="378" t="s">
        <v>2875</v>
      </c>
      <c r="K117" s="240" t="s">
        <v>392</v>
      </c>
      <c r="L117" s="69" t="s">
        <v>1994</v>
      </c>
    </row>
    <row r="118" spans="1:12" ht="60" x14ac:dyDescent="0.25">
      <c r="A118" s="8">
        <v>114</v>
      </c>
      <c r="B118" s="301">
        <v>2</v>
      </c>
      <c r="C118" s="283" t="s">
        <v>400</v>
      </c>
      <c r="D118" s="243" t="s">
        <v>2969</v>
      </c>
      <c r="E118" s="238">
        <v>10</v>
      </c>
      <c r="F118" s="240" t="s">
        <v>1942</v>
      </c>
      <c r="G118" s="241">
        <v>14</v>
      </c>
      <c r="H118" s="241">
        <v>14</v>
      </c>
      <c r="I118" s="241">
        <v>44</v>
      </c>
      <c r="J118" s="378" t="s">
        <v>2875</v>
      </c>
      <c r="K118" s="240" t="s">
        <v>392</v>
      </c>
    </row>
    <row r="119" spans="1:12" ht="60" x14ac:dyDescent="0.25">
      <c r="A119" s="8">
        <v>115</v>
      </c>
      <c r="B119" s="301">
        <v>3</v>
      </c>
      <c r="C119" s="283" t="s">
        <v>2469</v>
      </c>
      <c r="D119" s="243" t="s">
        <v>2969</v>
      </c>
      <c r="E119" s="238">
        <v>10</v>
      </c>
      <c r="F119" s="240" t="s">
        <v>1943</v>
      </c>
      <c r="G119" s="241">
        <v>14</v>
      </c>
      <c r="H119" s="241">
        <v>14</v>
      </c>
      <c r="I119" s="241">
        <v>44</v>
      </c>
      <c r="J119" s="378" t="s">
        <v>2875</v>
      </c>
      <c r="K119" s="240" t="s">
        <v>392</v>
      </c>
    </row>
    <row r="120" spans="1:12" ht="75" x14ac:dyDescent="0.25">
      <c r="A120" s="8">
        <v>116</v>
      </c>
      <c r="B120" s="301">
        <v>4</v>
      </c>
      <c r="C120" s="243" t="s">
        <v>2917</v>
      </c>
      <c r="D120" s="243" t="s">
        <v>672</v>
      </c>
      <c r="E120" s="83">
        <v>10</v>
      </c>
      <c r="F120" s="83" t="s">
        <v>1944</v>
      </c>
      <c r="G120" s="238">
        <v>13</v>
      </c>
      <c r="H120" s="238">
        <v>13</v>
      </c>
      <c r="I120" s="238">
        <v>40.6</v>
      </c>
      <c r="J120" s="378" t="s">
        <v>2875</v>
      </c>
      <c r="K120" s="83" t="s">
        <v>677</v>
      </c>
    </row>
    <row r="121" spans="1:12" ht="60" x14ac:dyDescent="0.25">
      <c r="A121" s="8">
        <v>117</v>
      </c>
      <c r="B121" s="301">
        <v>5</v>
      </c>
      <c r="C121" s="243" t="s">
        <v>522</v>
      </c>
      <c r="D121" s="243" t="s">
        <v>3040</v>
      </c>
      <c r="E121" s="238">
        <v>10</v>
      </c>
      <c r="F121" s="83" t="s">
        <v>1945</v>
      </c>
      <c r="G121" s="238">
        <v>13</v>
      </c>
      <c r="H121" s="238">
        <v>13</v>
      </c>
      <c r="I121" s="238">
        <v>40.6</v>
      </c>
      <c r="J121" s="378" t="s">
        <v>2875</v>
      </c>
      <c r="K121" s="83" t="s">
        <v>3041</v>
      </c>
    </row>
    <row r="122" spans="1:12" ht="75" x14ac:dyDescent="0.25">
      <c r="A122" s="8">
        <v>118</v>
      </c>
      <c r="B122" s="301">
        <v>6</v>
      </c>
      <c r="C122" s="283" t="s">
        <v>485</v>
      </c>
      <c r="D122" s="243" t="s">
        <v>473</v>
      </c>
      <c r="E122" s="238">
        <v>10</v>
      </c>
      <c r="F122" s="240" t="s">
        <v>1946</v>
      </c>
      <c r="G122" s="241">
        <v>12</v>
      </c>
      <c r="H122" s="241">
        <v>12</v>
      </c>
      <c r="I122" s="241">
        <v>38</v>
      </c>
      <c r="J122" s="240" t="s">
        <v>2876</v>
      </c>
      <c r="K122" s="240" t="s">
        <v>3010</v>
      </c>
    </row>
    <row r="123" spans="1:12" ht="75" x14ac:dyDescent="0.25">
      <c r="A123" s="8">
        <v>119</v>
      </c>
      <c r="B123" s="301">
        <v>7</v>
      </c>
      <c r="C123" s="283" t="s">
        <v>2594</v>
      </c>
      <c r="D123" s="243" t="s">
        <v>473</v>
      </c>
      <c r="E123" s="238">
        <v>10</v>
      </c>
      <c r="F123" s="240" t="s">
        <v>1976</v>
      </c>
      <c r="G123" s="241">
        <v>0</v>
      </c>
      <c r="H123" s="241">
        <v>0</v>
      </c>
      <c r="I123" s="241">
        <v>0</v>
      </c>
      <c r="J123" s="240" t="s">
        <v>2876</v>
      </c>
      <c r="K123" s="240" t="s">
        <v>3010</v>
      </c>
    </row>
    <row r="124" spans="1:12" ht="75" x14ac:dyDescent="0.25">
      <c r="A124" s="8">
        <v>120</v>
      </c>
      <c r="B124" s="301">
        <v>8</v>
      </c>
      <c r="C124" s="283" t="s">
        <v>495</v>
      </c>
      <c r="D124" s="243" t="s">
        <v>473</v>
      </c>
      <c r="E124" s="238">
        <v>10</v>
      </c>
      <c r="F124" s="240" t="s">
        <v>1947</v>
      </c>
      <c r="G124" s="241">
        <v>11</v>
      </c>
      <c r="H124" s="241">
        <v>11</v>
      </c>
      <c r="I124" s="241">
        <v>34</v>
      </c>
      <c r="J124" s="240" t="s">
        <v>2876</v>
      </c>
      <c r="K124" s="240" t="s">
        <v>3010</v>
      </c>
    </row>
    <row r="125" spans="1:12" ht="60" x14ac:dyDescent="0.25">
      <c r="A125" s="8">
        <v>121</v>
      </c>
      <c r="B125" s="301">
        <v>9</v>
      </c>
      <c r="C125" s="283" t="s">
        <v>3142</v>
      </c>
      <c r="D125" s="243" t="s">
        <v>702</v>
      </c>
      <c r="E125" s="238">
        <v>10</v>
      </c>
      <c r="F125" s="240" t="s">
        <v>1948</v>
      </c>
      <c r="G125" s="241">
        <v>10</v>
      </c>
      <c r="H125" s="241">
        <v>10</v>
      </c>
      <c r="I125" s="242">
        <f>H125/32</f>
        <v>0.3125</v>
      </c>
      <c r="J125" s="240" t="s">
        <v>2876</v>
      </c>
      <c r="K125" s="240" t="s">
        <v>3141</v>
      </c>
    </row>
    <row r="126" spans="1:12" ht="75" x14ac:dyDescent="0.25">
      <c r="A126" s="8">
        <v>122</v>
      </c>
      <c r="B126" s="301">
        <v>10</v>
      </c>
      <c r="C126" s="283" t="s">
        <v>3034</v>
      </c>
      <c r="D126" s="244" t="s">
        <v>498</v>
      </c>
      <c r="E126" s="238">
        <v>10</v>
      </c>
      <c r="F126" s="240" t="s">
        <v>1949</v>
      </c>
      <c r="G126" s="241">
        <v>10</v>
      </c>
      <c r="H126" s="241">
        <v>10</v>
      </c>
      <c r="I126" s="242">
        <f>H126/32</f>
        <v>0.3125</v>
      </c>
      <c r="J126" s="240" t="s">
        <v>2876</v>
      </c>
      <c r="K126" s="240" t="s">
        <v>3033</v>
      </c>
    </row>
    <row r="127" spans="1:12" ht="60" x14ac:dyDescent="0.25">
      <c r="A127" s="8">
        <v>123</v>
      </c>
      <c r="B127" s="301">
        <v>11</v>
      </c>
      <c r="C127" s="243" t="s">
        <v>524</v>
      </c>
      <c r="D127" s="243" t="s">
        <v>3040</v>
      </c>
      <c r="E127" s="238">
        <v>10</v>
      </c>
      <c r="F127" s="83" t="s">
        <v>1950</v>
      </c>
      <c r="G127" s="238">
        <v>10</v>
      </c>
      <c r="H127" s="238">
        <v>10</v>
      </c>
      <c r="I127" s="238">
        <v>31.25</v>
      </c>
      <c r="J127" s="240" t="s">
        <v>2876</v>
      </c>
      <c r="K127" s="83" t="s">
        <v>3041</v>
      </c>
    </row>
    <row r="128" spans="1:12" ht="75" x14ac:dyDescent="0.25">
      <c r="A128" s="8">
        <v>124</v>
      </c>
      <c r="B128" s="301">
        <v>12</v>
      </c>
      <c r="C128" s="283" t="s">
        <v>3015</v>
      </c>
      <c r="D128" s="243" t="s">
        <v>473</v>
      </c>
      <c r="E128" s="238">
        <v>10</v>
      </c>
      <c r="F128" s="240" t="s">
        <v>1951</v>
      </c>
      <c r="G128" s="241">
        <v>10</v>
      </c>
      <c r="H128" s="241">
        <v>10</v>
      </c>
      <c r="I128" s="241">
        <v>31</v>
      </c>
      <c r="J128" s="240" t="s">
        <v>2876</v>
      </c>
      <c r="K128" s="240" t="s">
        <v>3010</v>
      </c>
    </row>
    <row r="129" spans="1:11" ht="75" x14ac:dyDescent="0.25">
      <c r="A129" s="8">
        <v>125</v>
      </c>
      <c r="B129" s="301">
        <v>13</v>
      </c>
      <c r="C129" s="283" t="s">
        <v>513</v>
      </c>
      <c r="D129" s="244" t="s">
        <v>498</v>
      </c>
      <c r="E129" s="238">
        <v>10</v>
      </c>
      <c r="F129" s="240" t="s">
        <v>1952</v>
      </c>
      <c r="G129" s="241">
        <v>9</v>
      </c>
      <c r="H129" s="241">
        <v>9</v>
      </c>
      <c r="I129" s="238">
        <v>28.1</v>
      </c>
      <c r="J129" s="240" t="s">
        <v>2876</v>
      </c>
      <c r="K129" s="240" t="s">
        <v>3033</v>
      </c>
    </row>
    <row r="130" spans="1:11" ht="75" x14ac:dyDescent="0.25">
      <c r="A130" s="8">
        <v>126</v>
      </c>
      <c r="B130" s="301">
        <v>14</v>
      </c>
      <c r="C130" s="283" t="s">
        <v>506</v>
      </c>
      <c r="D130" s="244" t="s">
        <v>498</v>
      </c>
      <c r="E130" s="238">
        <v>10</v>
      </c>
      <c r="F130" s="240" t="s">
        <v>1953</v>
      </c>
      <c r="G130" s="241">
        <v>9</v>
      </c>
      <c r="H130" s="241">
        <v>9</v>
      </c>
      <c r="I130" s="238">
        <v>28.1</v>
      </c>
      <c r="J130" s="240" t="s">
        <v>2876</v>
      </c>
      <c r="K130" s="240" t="s">
        <v>3033</v>
      </c>
    </row>
    <row r="131" spans="1:11" ht="75" x14ac:dyDescent="0.25">
      <c r="A131" s="8">
        <v>127</v>
      </c>
      <c r="B131" s="301">
        <v>15</v>
      </c>
      <c r="C131" s="283" t="s">
        <v>505</v>
      </c>
      <c r="D131" s="244" t="s">
        <v>498</v>
      </c>
      <c r="E131" s="238">
        <v>10</v>
      </c>
      <c r="F131" s="240" t="s">
        <v>1954</v>
      </c>
      <c r="G131" s="241">
        <v>9</v>
      </c>
      <c r="H131" s="241">
        <v>9</v>
      </c>
      <c r="I131" s="238">
        <v>28.1</v>
      </c>
      <c r="J131" s="240" t="s">
        <v>2876</v>
      </c>
      <c r="K131" s="240" t="s">
        <v>3033</v>
      </c>
    </row>
    <row r="132" spans="1:11" ht="75" x14ac:dyDescent="0.25">
      <c r="A132" s="8">
        <v>128</v>
      </c>
      <c r="B132" s="301">
        <v>16</v>
      </c>
      <c r="C132" s="243" t="s">
        <v>683</v>
      </c>
      <c r="D132" s="243" t="s">
        <v>672</v>
      </c>
      <c r="E132" s="83">
        <v>10</v>
      </c>
      <c r="F132" s="83" t="s">
        <v>1955</v>
      </c>
      <c r="G132" s="238">
        <v>9</v>
      </c>
      <c r="H132" s="238">
        <v>9</v>
      </c>
      <c r="I132" s="238">
        <v>28.1</v>
      </c>
      <c r="J132" s="240" t="s">
        <v>2876</v>
      </c>
      <c r="K132" s="83" t="s">
        <v>677</v>
      </c>
    </row>
    <row r="133" spans="1:11" ht="60" x14ac:dyDescent="0.25">
      <c r="A133" s="8">
        <v>129</v>
      </c>
      <c r="B133" s="301">
        <v>17</v>
      </c>
      <c r="C133" s="243" t="s">
        <v>527</v>
      </c>
      <c r="D133" s="243" t="s">
        <v>3040</v>
      </c>
      <c r="E133" s="238">
        <v>10</v>
      </c>
      <c r="F133" s="83" t="s">
        <v>1956</v>
      </c>
      <c r="G133" s="238">
        <v>9</v>
      </c>
      <c r="H133" s="238">
        <v>9</v>
      </c>
      <c r="I133" s="238">
        <v>28.1</v>
      </c>
      <c r="J133" s="240" t="s">
        <v>2876</v>
      </c>
      <c r="K133" s="83" t="s">
        <v>3041</v>
      </c>
    </row>
    <row r="134" spans="1:11" ht="75" x14ac:dyDescent="0.25">
      <c r="A134" s="8">
        <v>130</v>
      </c>
      <c r="B134" s="301">
        <v>18</v>
      </c>
      <c r="C134" s="243" t="s">
        <v>685</v>
      </c>
      <c r="D134" s="243" t="s">
        <v>672</v>
      </c>
      <c r="E134" s="83">
        <v>10</v>
      </c>
      <c r="F134" s="83" t="s">
        <v>1957</v>
      </c>
      <c r="G134" s="238">
        <v>9</v>
      </c>
      <c r="H134" s="238">
        <v>9</v>
      </c>
      <c r="I134" s="238">
        <v>28.1</v>
      </c>
      <c r="J134" s="240" t="s">
        <v>2876</v>
      </c>
      <c r="K134" s="83" t="s">
        <v>677</v>
      </c>
    </row>
    <row r="135" spans="1:11" ht="75" x14ac:dyDescent="0.25">
      <c r="A135" s="8">
        <v>131</v>
      </c>
      <c r="B135" s="301">
        <v>19</v>
      </c>
      <c r="C135" s="283" t="s">
        <v>3035</v>
      </c>
      <c r="D135" s="244" t="s">
        <v>498</v>
      </c>
      <c r="E135" s="238">
        <v>10</v>
      </c>
      <c r="F135" s="240" t="s">
        <v>1958</v>
      </c>
      <c r="G135" s="241">
        <v>8</v>
      </c>
      <c r="H135" s="241">
        <v>8</v>
      </c>
      <c r="I135" s="238">
        <v>28.1</v>
      </c>
      <c r="J135" s="240" t="s">
        <v>2876</v>
      </c>
      <c r="K135" s="240" t="s">
        <v>3033</v>
      </c>
    </row>
    <row r="136" spans="1:11" ht="75" x14ac:dyDescent="0.25">
      <c r="A136" s="8">
        <v>132</v>
      </c>
      <c r="B136" s="301">
        <v>20</v>
      </c>
      <c r="C136" s="283" t="s">
        <v>3181</v>
      </c>
      <c r="D136" s="243" t="s">
        <v>3177</v>
      </c>
      <c r="E136" s="238">
        <v>10</v>
      </c>
      <c r="F136" s="240" t="s">
        <v>1959</v>
      </c>
      <c r="G136" s="241">
        <v>7</v>
      </c>
      <c r="H136" s="241">
        <v>7</v>
      </c>
      <c r="I136" s="242">
        <v>0.22</v>
      </c>
      <c r="J136" s="240" t="s">
        <v>2876</v>
      </c>
      <c r="K136" s="83" t="s">
        <v>3179</v>
      </c>
    </row>
    <row r="137" spans="1:11" ht="75" x14ac:dyDescent="0.25">
      <c r="A137" s="8">
        <v>133</v>
      </c>
      <c r="B137" s="301">
        <v>21</v>
      </c>
      <c r="C137" s="283" t="s">
        <v>3158</v>
      </c>
      <c r="D137" s="243" t="s">
        <v>2721</v>
      </c>
      <c r="E137" s="238">
        <v>10</v>
      </c>
      <c r="F137" s="240" t="s">
        <v>1960</v>
      </c>
      <c r="G137" s="241">
        <v>7</v>
      </c>
      <c r="H137" s="241">
        <v>7</v>
      </c>
      <c r="I137" s="242">
        <v>0.22</v>
      </c>
      <c r="J137" s="240" t="s">
        <v>2876</v>
      </c>
      <c r="K137" s="240" t="s">
        <v>3152</v>
      </c>
    </row>
    <row r="138" spans="1:11" ht="75" x14ac:dyDescent="0.25">
      <c r="A138" s="8">
        <v>134</v>
      </c>
      <c r="B138" s="301">
        <v>22</v>
      </c>
      <c r="C138" s="283" t="s">
        <v>3159</v>
      </c>
      <c r="D138" s="243" t="s">
        <v>2721</v>
      </c>
      <c r="E138" s="238">
        <v>10</v>
      </c>
      <c r="F138" s="240" t="s">
        <v>1961</v>
      </c>
      <c r="G138" s="241">
        <v>7</v>
      </c>
      <c r="H138" s="241">
        <v>7</v>
      </c>
      <c r="I138" s="242">
        <v>0.22</v>
      </c>
      <c r="J138" s="240" t="s">
        <v>2876</v>
      </c>
      <c r="K138" s="240" t="s">
        <v>3152</v>
      </c>
    </row>
    <row r="139" spans="1:11" ht="75" x14ac:dyDescent="0.25">
      <c r="A139" s="8">
        <v>135</v>
      </c>
      <c r="B139" s="301">
        <v>23</v>
      </c>
      <c r="C139" s="283" t="s">
        <v>3082</v>
      </c>
      <c r="D139" s="243" t="s">
        <v>610</v>
      </c>
      <c r="E139" s="238">
        <v>10</v>
      </c>
      <c r="F139" s="240" t="s">
        <v>1962</v>
      </c>
      <c r="G139" s="241">
        <v>6</v>
      </c>
      <c r="H139" s="241">
        <v>6</v>
      </c>
      <c r="I139" s="242">
        <v>0.19</v>
      </c>
      <c r="J139" s="240" t="s">
        <v>2876</v>
      </c>
      <c r="K139" s="83" t="s">
        <v>3081</v>
      </c>
    </row>
    <row r="140" spans="1:11" ht="90" x14ac:dyDescent="0.25">
      <c r="A140" s="8">
        <v>136</v>
      </c>
      <c r="B140" s="301">
        <v>24</v>
      </c>
      <c r="C140" s="283" t="s">
        <v>3105</v>
      </c>
      <c r="D140" s="243" t="s">
        <v>2799</v>
      </c>
      <c r="E140" s="238">
        <v>10</v>
      </c>
      <c r="F140" s="240" t="s">
        <v>1963</v>
      </c>
      <c r="G140" s="241">
        <v>6</v>
      </c>
      <c r="H140" s="241">
        <v>6</v>
      </c>
      <c r="I140" s="242">
        <v>0.19</v>
      </c>
      <c r="J140" s="240" t="s">
        <v>2876</v>
      </c>
      <c r="K140" s="240" t="s">
        <v>3102</v>
      </c>
    </row>
    <row r="141" spans="1:11" ht="75" x14ac:dyDescent="0.25">
      <c r="A141" s="8">
        <v>137</v>
      </c>
      <c r="B141" s="301">
        <v>25</v>
      </c>
      <c r="C141" s="243" t="s">
        <v>681</v>
      </c>
      <c r="D141" s="243" t="s">
        <v>672</v>
      </c>
      <c r="E141" s="83">
        <v>10</v>
      </c>
      <c r="F141" s="83" t="s">
        <v>1964</v>
      </c>
      <c r="G141" s="238">
        <v>6</v>
      </c>
      <c r="H141" s="238">
        <v>6</v>
      </c>
      <c r="I141" s="238">
        <v>18.8</v>
      </c>
      <c r="J141" s="240" t="s">
        <v>2876</v>
      </c>
      <c r="K141" s="83" t="s">
        <v>677</v>
      </c>
    </row>
    <row r="142" spans="1:11" ht="90" x14ac:dyDescent="0.25">
      <c r="A142" s="8">
        <v>138</v>
      </c>
      <c r="B142" s="301">
        <v>26</v>
      </c>
      <c r="C142" s="283" t="s">
        <v>650</v>
      </c>
      <c r="D142" s="243" t="s">
        <v>2799</v>
      </c>
      <c r="E142" s="238">
        <v>10</v>
      </c>
      <c r="F142" s="240" t="s">
        <v>1965</v>
      </c>
      <c r="G142" s="241">
        <v>5</v>
      </c>
      <c r="H142" s="241">
        <v>5</v>
      </c>
      <c r="I142" s="242">
        <v>0.16</v>
      </c>
      <c r="J142" s="240" t="s">
        <v>2876</v>
      </c>
      <c r="K142" s="240" t="s">
        <v>3102</v>
      </c>
    </row>
    <row r="143" spans="1:11" ht="75" x14ac:dyDescent="0.25">
      <c r="A143" s="8">
        <v>139</v>
      </c>
      <c r="B143" s="301">
        <v>27</v>
      </c>
      <c r="C143" s="283" t="s">
        <v>453</v>
      </c>
      <c r="D143" s="243" t="s">
        <v>436</v>
      </c>
      <c r="E143" s="238">
        <v>10</v>
      </c>
      <c r="F143" s="240" t="s">
        <v>1966</v>
      </c>
      <c r="G143" s="241">
        <v>4</v>
      </c>
      <c r="H143" s="241">
        <v>4</v>
      </c>
      <c r="I143" s="242">
        <v>0.13</v>
      </c>
      <c r="J143" s="240" t="s">
        <v>2876</v>
      </c>
      <c r="K143" s="240" t="s">
        <v>2999</v>
      </c>
    </row>
    <row r="144" spans="1:11" ht="60" x14ac:dyDescent="0.25">
      <c r="A144" s="8">
        <v>140</v>
      </c>
      <c r="B144" s="301">
        <v>28</v>
      </c>
      <c r="C144" s="283" t="s">
        <v>2870</v>
      </c>
      <c r="D144" s="243" t="s">
        <v>702</v>
      </c>
      <c r="E144" s="238">
        <v>10</v>
      </c>
      <c r="F144" s="240" t="s">
        <v>1967</v>
      </c>
      <c r="G144" s="241">
        <v>3</v>
      </c>
      <c r="H144" s="241">
        <v>3</v>
      </c>
      <c r="I144" s="242">
        <f>H144/32</f>
        <v>9.375E-2</v>
      </c>
      <c r="J144" s="240" t="s">
        <v>2876</v>
      </c>
      <c r="K144" s="240" t="s">
        <v>3141</v>
      </c>
    </row>
    <row r="145" spans="1:12" ht="60" x14ac:dyDescent="0.25">
      <c r="A145" s="8">
        <v>141</v>
      </c>
      <c r="B145" s="301">
        <v>29</v>
      </c>
      <c r="C145" s="243" t="s">
        <v>3045</v>
      </c>
      <c r="D145" s="243" t="s">
        <v>3040</v>
      </c>
      <c r="E145" s="238">
        <v>10</v>
      </c>
      <c r="F145" s="83" t="s">
        <v>1968</v>
      </c>
      <c r="G145" s="238">
        <v>2</v>
      </c>
      <c r="H145" s="238">
        <v>2</v>
      </c>
      <c r="I145" s="238">
        <v>6.25</v>
      </c>
      <c r="J145" s="240" t="s">
        <v>2876</v>
      </c>
      <c r="K145" s="83" t="s">
        <v>3041</v>
      </c>
    </row>
    <row r="146" spans="1:12" ht="75" x14ac:dyDescent="0.25">
      <c r="A146" s="8">
        <v>142</v>
      </c>
      <c r="B146" s="301">
        <v>30</v>
      </c>
      <c r="C146" s="283" t="s">
        <v>462</v>
      </c>
      <c r="D146" s="243" t="s">
        <v>436</v>
      </c>
      <c r="E146" s="238">
        <v>10</v>
      </c>
      <c r="F146" s="240" t="s">
        <v>1969</v>
      </c>
      <c r="G146" s="241">
        <v>1</v>
      </c>
      <c r="H146" s="241">
        <v>1</v>
      </c>
      <c r="I146" s="242">
        <v>0.03</v>
      </c>
      <c r="J146" s="240" t="s">
        <v>2876</v>
      </c>
      <c r="K146" s="240" t="s">
        <v>2999</v>
      </c>
    </row>
    <row r="147" spans="1:12" ht="90" x14ac:dyDescent="0.25">
      <c r="A147" s="8">
        <v>143</v>
      </c>
      <c r="B147" s="301">
        <v>31</v>
      </c>
      <c r="C147" s="283" t="s">
        <v>646</v>
      </c>
      <c r="D147" s="243" t="s">
        <v>2799</v>
      </c>
      <c r="E147" s="238">
        <v>10</v>
      </c>
      <c r="F147" s="240" t="s">
        <v>1970</v>
      </c>
      <c r="G147" s="241">
        <v>1</v>
      </c>
      <c r="H147" s="241">
        <v>1</v>
      </c>
      <c r="I147" s="242">
        <v>0.03</v>
      </c>
      <c r="J147" s="240" t="s">
        <v>2876</v>
      </c>
      <c r="K147" s="240" t="s">
        <v>3102</v>
      </c>
    </row>
    <row r="148" spans="1:12" ht="90" x14ac:dyDescent="0.25">
      <c r="A148" s="8">
        <v>144</v>
      </c>
      <c r="B148" s="301">
        <v>32</v>
      </c>
      <c r="C148" s="243" t="s">
        <v>648</v>
      </c>
      <c r="D148" s="243" t="s">
        <v>2799</v>
      </c>
      <c r="E148" s="238">
        <v>10</v>
      </c>
      <c r="F148" s="240" t="s">
        <v>1971</v>
      </c>
      <c r="G148" s="241">
        <v>1</v>
      </c>
      <c r="H148" s="241">
        <v>1</v>
      </c>
      <c r="I148" s="242">
        <v>0.03</v>
      </c>
      <c r="J148" s="240" t="s">
        <v>2876</v>
      </c>
      <c r="K148" s="240" t="s">
        <v>3102</v>
      </c>
    </row>
    <row r="149" spans="1:12" ht="90" x14ac:dyDescent="0.25">
      <c r="A149" s="8">
        <v>145</v>
      </c>
      <c r="B149" s="301">
        <v>33</v>
      </c>
      <c r="C149" s="283" t="s">
        <v>3106</v>
      </c>
      <c r="D149" s="243" t="s">
        <v>2799</v>
      </c>
      <c r="E149" s="238">
        <v>10</v>
      </c>
      <c r="F149" s="240" t="s">
        <v>1972</v>
      </c>
      <c r="G149" s="241">
        <v>1</v>
      </c>
      <c r="H149" s="241">
        <v>1</v>
      </c>
      <c r="I149" s="242">
        <v>0.03</v>
      </c>
      <c r="J149" s="240" t="s">
        <v>2876</v>
      </c>
      <c r="K149" s="240" t="s">
        <v>3102</v>
      </c>
    </row>
    <row r="150" spans="1:12" ht="60" x14ac:dyDescent="0.25">
      <c r="A150" s="8">
        <v>146</v>
      </c>
      <c r="B150" s="301">
        <v>34</v>
      </c>
      <c r="C150" s="283" t="s">
        <v>2468</v>
      </c>
      <c r="D150" s="243" t="s">
        <v>2969</v>
      </c>
      <c r="E150" s="238">
        <v>10</v>
      </c>
      <c r="F150" s="240" t="s">
        <v>1973</v>
      </c>
      <c r="G150" s="241">
        <v>1</v>
      </c>
      <c r="H150" s="241">
        <v>1</v>
      </c>
      <c r="I150" s="241">
        <v>3</v>
      </c>
      <c r="J150" s="240" t="s">
        <v>2876</v>
      </c>
      <c r="K150" s="240" t="s">
        <v>392</v>
      </c>
    </row>
    <row r="151" spans="1:12" ht="75" x14ac:dyDescent="0.25">
      <c r="A151" s="8">
        <v>147</v>
      </c>
      <c r="B151" s="301">
        <v>35</v>
      </c>
      <c r="C151" s="283" t="s">
        <v>452</v>
      </c>
      <c r="D151" s="243" t="s">
        <v>436</v>
      </c>
      <c r="E151" s="238">
        <v>10</v>
      </c>
      <c r="F151" s="240" t="s">
        <v>1974</v>
      </c>
      <c r="G151" s="241">
        <v>0</v>
      </c>
      <c r="H151" s="241">
        <v>0</v>
      </c>
      <c r="I151" s="241">
        <v>0</v>
      </c>
      <c r="J151" s="240" t="s">
        <v>2876</v>
      </c>
      <c r="K151" s="240" t="s">
        <v>2999</v>
      </c>
    </row>
    <row r="152" spans="1:12" ht="45" x14ac:dyDescent="0.25">
      <c r="A152" s="8">
        <v>148</v>
      </c>
      <c r="B152" s="301">
        <v>36</v>
      </c>
      <c r="C152" s="283" t="s">
        <v>3090</v>
      </c>
      <c r="D152" s="243" t="s">
        <v>2781</v>
      </c>
      <c r="E152" s="238">
        <v>10</v>
      </c>
      <c r="F152" s="240" t="s">
        <v>1975</v>
      </c>
      <c r="G152" s="241">
        <v>0</v>
      </c>
      <c r="H152" s="241">
        <v>0</v>
      </c>
      <c r="I152" s="241">
        <v>0</v>
      </c>
      <c r="J152" s="240" t="s">
        <v>2876</v>
      </c>
      <c r="K152" s="240" t="s">
        <v>2796</v>
      </c>
    </row>
    <row r="153" spans="1:12" ht="45" x14ac:dyDescent="0.25">
      <c r="A153" s="8">
        <v>149</v>
      </c>
      <c r="B153" s="301">
        <v>37</v>
      </c>
      <c r="C153" s="283" t="s">
        <v>731</v>
      </c>
      <c r="D153" s="243" t="s">
        <v>2781</v>
      </c>
      <c r="E153" s="238">
        <v>10</v>
      </c>
      <c r="F153" s="240" t="s">
        <v>1976</v>
      </c>
      <c r="G153" s="241">
        <v>0</v>
      </c>
      <c r="H153" s="241">
        <v>0</v>
      </c>
      <c r="I153" s="241">
        <v>0</v>
      </c>
      <c r="J153" s="240" t="s">
        <v>2876</v>
      </c>
      <c r="K153" s="240" t="s">
        <v>2796</v>
      </c>
    </row>
    <row r="154" spans="1:12" ht="75.75" x14ac:dyDescent="0.3">
      <c r="A154" s="8">
        <v>150</v>
      </c>
      <c r="B154" s="304">
        <v>1</v>
      </c>
      <c r="C154" s="321" t="s">
        <v>593</v>
      </c>
      <c r="D154" s="147" t="s">
        <v>587</v>
      </c>
      <c r="E154" s="215">
        <v>11</v>
      </c>
      <c r="F154" s="144" t="s">
        <v>1977</v>
      </c>
      <c r="G154" s="266">
        <v>24</v>
      </c>
      <c r="H154" s="266">
        <v>24</v>
      </c>
      <c r="I154" s="254">
        <f>H154/32</f>
        <v>0.75</v>
      </c>
      <c r="J154" s="377" t="s">
        <v>2874</v>
      </c>
      <c r="K154" s="21" t="s">
        <v>3073</v>
      </c>
      <c r="L154" s="69" t="s">
        <v>1994</v>
      </c>
    </row>
    <row r="155" spans="1:12" ht="75" x14ac:dyDescent="0.25">
      <c r="A155" s="8">
        <v>151</v>
      </c>
      <c r="B155" s="304">
        <v>2</v>
      </c>
      <c r="C155" s="277" t="s">
        <v>3178</v>
      </c>
      <c r="D155" s="278" t="s">
        <v>3177</v>
      </c>
      <c r="E155" s="215">
        <v>11</v>
      </c>
      <c r="F155" s="144" t="s">
        <v>1978</v>
      </c>
      <c r="G155" s="266">
        <v>15</v>
      </c>
      <c r="H155" s="266">
        <v>15</v>
      </c>
      <c r="I155" s="254">
        <v>0.47</v>
      </c>
      <c r="J155" s="377" t="s">
        <v>2875</v>
      </c>
      <c r="K155" s="21" t="s">
        <v>3180</v>
      </c>
    </row>
    <row r="156" spans="1:12" ht="75" x14ac:dyDescent="0.25">
      <c r="A156" s="8">
        <v>152</v>
      </c>
      <c r="B156" s="304">
        <v>3</v>
      </c>
      <c r="C156" s="277" t="s">
        <v>2667</v>
      </c>
      <c r="D156" s="278" t="s">
        <v>3177</v>
      </c>
      <c r="E156" s="215">
        <v>11</v>
      </c>
      <c r="F156" s="144" t="s">
        <v>1979</v>
      </c>
      <c r="G156" s="266">
        <v>15</v>
      </c>
      <c r="H156" s="266">
        <v>15</v>
      </c>
      <c r="I156" s="254">
        <v>0.47</v>
      </c>
      <c r="J156" s="377" t="s">
        <v>2875</v>
      </c>
      <c r="K156" s="21" t="s">
        <v>3180</v>
      </c>
    </row>
    <row r="157" spans="1:12" ht="75" x14ac:dyDescent="0.25">
      <c r="A157" s="8">
        <v>153</v>
      </c>
      <c r="B157" s="304">
        <v>4</v>
      </c>
      <c r="C157" s="277" t="s">
        <v>3036</v>
      </c>
      <c r="D157" s="147" t="s">
        <v>498</v>
      </c>
      <c r="E157" s="215">
        <v>11</v>
      </c>
      <c r="F157" s="144" t="s">
        <v>1980</v>
      </c>
      <c r="G157" s="266">
        <v>13</v>
      </c>
      <c r="H157" s="266">
        <v>13</v>
      </c>
      <c r="I157" s="254">
        <v>0.41</v>
      </c>
      <c r="J157" s="377" t="s">
        <v>2875</v>
      </c>
      <c r="K157" s="144" t="s">
        <v>3033</v>
      </c>
    </row>
    <row r="158" spans="1:12" ht="90" x14ac:dyDescent="0.25">
      <c r="A158" s="8">
        <v>154</v>
      </c>
      <c r="B158" s="304">
        <v>5</v>
      </c>
      <c r="C158" s="277" t="s">
        <v>3107</v>
      </c>
      <c r="D158" s="278" t="s">
        <v>2799</v>
      </c>
      <c r="E158" s="215">
        <v>11</v>
      </c>
      <c r="F158" s="144" t="s">
        <v>1981</v>
      </c>
      <c r="G158" s="266">
        <v>13</v>
      </c>
      <c r="H158" s="266">
        <v>13</v>
      </c>
      <c r="I158" s="254">
        <v>0.41</v>
      </c>
      <c r="J158" s="377" t="s">
        <v>2875</v>
      </c>
      <c r="K158" s="144" t="s">
        <v>3102</v>
      </c>
    </row>
    <row r="159" spans="1:12" ht="75" x14ac:dyDescent="0.25">
      <c r="A159" s="8">
        <v>155</v>
      </c>
      <c r="B159" s="304">
        <v>6</v>
      </c>
      <c r="C159" s="277" t="s">
        <v>3160</v>
      </c>
      <c r="D159" s="278" t="s">
        <v>2721</v>
      </c>
      <c r="E159" s="215">
        <v>11</v>
      </c>
      <c r="F159" s="144" t="s">
        <v>1982</v>
      </c>
      <c r="G159" s="266">
        <v>13</v>
      </c>
      <c r="H159" s="266">
        <v>13</v>
      </c>
      <c r="I159" s="254">
        <v>0.41</v>
      </c>
      <c r="J159" s="377" t="s">
        <v>2875</v>
      </c>
      <c r="K159" s="144" t="s">
        <v>3152</v>
      </c>
    </row>
    <row r="160" spans="1:12" ht="60" x14ac:dyDescent="0.25">
      <c r="A160" s="8">
        <v>156</v>
      </c>
      <c r="B160" s="304">
        <v>7</v>
      </c>
      <c r="C160" s="277" t="s">
        <v>705</v>
      </c>
      <c r="D160" s="278" t="s">
        <v>702</v>
      </c>
      <c r="E160" s="215">
        <v>11</v>
      </c>
      <c r="F160" s="144" t="s">
        <v>1983</v>
      </c>
      <c r="G160" s="266">
        <v>12</v>
      </c>
      <c r="H160" s="266">
        <v>12</v>
      </c>
      <c r="I160" s="254">
        <f>H160/32</f>
        <v>0.375</v>
      </c>
      <c r="J160" s="144" t="s">
        <v>2876</v>
      </c>
      <c r="K160" s="144" t="s">
        <v>3138</v>
      </c>
    </row>
    <row r="161" spans="1:11" ht="75" x14ac:dyDescent="0.25">
      <c r="A161" s="8">
        <v>157</v>
      </c>
      <c r="B161" s="304">
        <v>8</v>
      </c>
      <c r="C161" s="321" t="s">
        <v>2748</v>
      </c>
      <c r="D161" s="147" t="s">
        <v>587</v>
      </c>
      <c r="E161" s="215">
        <v>11</v>
      </c>
      <c r="F161" s="144" t="s">
        <v>1984</v>
      </c>
      <c r="G161" s="266">
        <v>12</v>
      </c>
      <c r="H161" s="266">
        <v>12</v>
      </c>
      <c r="I161" s="254">
        <f t="shared" ref="I161:I162" si="8">H161/32</f>
        <v>0.375</v>
      </c>
      <c r="J161" s="144" t="s">
        <v>2876</v>
      </c>
      <c r="K161" s="21" t="s">
        <v>3073</v>
      </c>
    </row>
    <row r="162" spans="1:11" ht="75" x14ac:dyDescent="0.25">
      <c r="A162" s="8">
        <v>158</v>
      </c>
      <c r="B162" s="304">
        <v>9</v>
      </c>
      <c r="C162" s="321" t="s">
        <v>601</v>
      </c>
      <c r="D162" s="147" t="s">
        <v>587</v>
      </c>
      <c r="E162" s="215">
        <v>11</v>
      </c>
      <c r="F162" s="144" t="s">
        <v>1985</v>
      </c>
      <c r="G162" s="266">
        <v>8</v>
      </c>
      <c r="H162" s="266">
        <v>8</v>
      </c>
      <c r="I162" s="254">
        <f t="shared" si="8"/>
        <v>0.25</v>
      </c>
      <c r="J162" s="144" t="s">
        <v>2876</v>
      </c>
      <c r="K162" s="21" t="s">
        <v>3073</v>
      </c>
    </row>
    <row r="163" spans="1:11" ht="60" x14ac:dyDescent="0.25">
      <c r="A163" s="8">
        <v>159</v>
      </c>
      <c r="B163" s="304">
        <v>10</v>
      </c>
      <c r="C163" s="278" t="s">
        <v>3046</v>
      </c>
      <c r="D163" s="278" t="s">
        <v>3040</v>
      </c>
      <c r="E163" s="215">
        <v>11</v>
      </c>
      <c r="F163" s="21" t="s">
        <v>1986</v>
      </c>
      <c r="G163" s="215">
        <v>4</v>
      </c>
      <c r="H163" s="215">
        <v>4</v>
      </c>
      <c r="I163" s="215">
        <v>12.5</v>
      </c>
      <c r="J163" s="144" t="s">
        <v>2876</v>
      </c>
      <c r="K163" s="21" t="s">
        <v>3041</v>
      </c>
    </row>
    <row r="164" spans="1:11" ht="90" x14ac:dyDescent="0.25">
      <c r="A164" s="8">
        <v>160</v>
      </c>
      <c r="B164" s="304">
        <v>11</v>
      </c>
      <c r="C164" s="277" t="s">
        <v>656</v>
      </c>
      <c r="D164" s="278" t="s">
        <v>2799</v>
      </c>
      <c r="E164" s="215">
        <v>11</v>
      </c>
      <c r="F164" s="144" t="s">
        <v>1987</v>
      </c>
      <c r="G164" s="266">
        <v>1</v>
      </c>
      <c r="H164" s="266">
        <v>1</v>
      </c>
      <c r="I164" s="254">
        <v>0.03</v>
      </c>
      <c r="J164" s="144" t="s">
        <v>2876</v>
      </c>
      <c r="K164" s="144" t="s">
        <v>3102</v>
      </c>
    </row>
    <row r="165" spans="1:11" ht="60" x14ac:dyDescent="0.25">
      <c r="A165" s="8">
        <v>161</v>
      </c>
      <c r="B165" s="304">
        <v>12</v>
      </c>
      <c r="C165" s="277" t="s">
        <v>2475</v>
      </c>
      <c r="D165" s="278" t="s">
        <v>2969</v>
      </c>
      <c r="E165" s="215">
        <v>11</v>
      </c>
      <c r="F165" s="144" t="s">
        <v>1988</v>
      </c>
      <c r="G165" s="266">
        <v>1</v>
      </c>
      <c r="H165" s="266">
        <v>1</v>
      </c>
      <c r="I165" s="266">
        <v>3</v>
      </c>
      <c r="J165" s="144" t="s">
        <v>2876</v>
      </c>
      <c r="K165" s="144" t="s">
        <v>392</v>
      </c>
    </row>
    <row r="166" spans="1:11" ht="75" x14ac:dyDescent="0.25">
      <c r="A166" s="8">
        <v>162</v>
      </c>
      <c r="B166" s="304">
        <v>13</v>
      </c>
      <c r="C166" s="277" t="s">
        <v>496</v>
      </c>
      <c r="D166" s="278" t="s">
        <v>473</v>
      </c>
      <c r="E166" s="215">
        <v>11</v>
      </c>
      <c r="F166" s="144" t="s">
        <v>1989</v>
      </c>
      <c r="G166" s="266">
        <v>1</v>
      </c>
      <c r="H166" s="266">
        <v>1</v>
      </c>
      <c r="I166" s="266">
        <v>3</v>
      </c>
      <c r="J166" s="144" t="s">
        <v>2876</v>
      </c>
      <c r="K166" s="144" t="s">
        <v>3010</v>
      </c>
    </row>
    <row r="167" spans="1:11" ht="60" x14ac:dyDescent="0.25">
      <c r="A167" s="8">
        <v>163</v>
      </c>
      <c r="B167" s="304">
        <v>14</v>
      </c>
      <c r="C167" s="277" t="s">
        <v>2473</v>
      </c>
      <c r="D167" s="278" t="s">
        <v>2969</v>
      </c>
      <c r="E167" s="215">
        <v>11</v>
      </c>
      <c r="F167" s="144" t="s">
        <v>1990</v>
      </c>
      <c r="G167" s="266">
        <v>1</v>
      </c>
      <c r="H167" s="266">
        <v>1</v>
      </c>
      <c r="I167" s="266">
        <v>3</v>
      </c>
      <c r="J167" s="144" t="s">
        <v>2876</v>
      </c>
      <c r="K167" s="144" t="s">
        <v>392</v>
      </c>
    </row>
    <row r="168" spans="1:11" ht="90" x14ac:dyDescent="0.25">
      <c r="A168" s="8">
        <v>164</v>
      </c>
      <c r="B168" s="304">
        <v>15</v>
      </c>
      <c r="C168" s="277" t="s">
        <v>663</v>
      </c>
      <c r="D168" s="278" t="s">
        <v>2799</v>
      </c>
      <c r="E168" s="215">
        <v>11</v>
      </c>
      <c r="F168" s="144" t="s">
        <v>1991</v>
      </c>
      <c r="G168" s="266">
        <v>0</v>
      </c>
      <c r="H168" s="266">
        <v>0</v>
      </c>
      <c r="I168" s="254">
        <v>0</v>
      </c>
      <c r="J168" s="144" t="s">
        <v>2876</v>
      </c>
      <c r="K168" s="144" t="s">
        <v>3102</v>
      </c>
    </row>
    <row r="169" spans="1:11" ht="75" x14ac:dyDescent="0.25">
      <c r="A169" s="8">
        <v>165</v>
      </c>
      <c r="B169" s="304">
        <v>16</v>
      </c>
      <c r="C169" s="277" t="s">
        <v>616</v>
      </c>
      <c r="D169" s="278" t="s">
        <v>610</v>
      </c>
      <c r="E169" s="215">
        <v>11</v>
      </c>
      <c r="F169" s="144" t="s">
        <v>1992</v>
      </c>
      <c r="G169" s="266">
        <v>0</v>
      </c>
      <c r="H169" s="266">
        <v>0</v>
      </c>
      <c r="I169" s="254">
        <v>0</v>
      </c>
      <c r="J169" s="144" t="s">
        <v>2876</v>
      </c>
      <c r="K169" s="21" t="s">
        <v>3081</v>
      </c>
    </row>
    <row r="170" spans="1:11" ht="75" x14ac:dyDescent="0.25">
      <c r="A170" s="8">
        <v>166</v>
      </c>
      <c r="B170" s="304">
        <v>17</v>
      </c>
      <c r="C170" s="277" t="s">
        <v>3161</v>
      </c>
      <c r="D170" s="278" t="s">
        <v>2721</v>
      </c>
      <c r="E170" s="215">
        <v>11</v>
      </c>
      <c r="F170" s="144" t="s">
        <v>1993</v>
      </c>
      <c r="G170" s="266">
        <v>0</v>
      </c>
      <c r="H170" s="266">
        <v>0</v>
      </c>
      <c r="I170" s="254">
        <v>0</v>
      </c>
      <c r="J170" s="144" t="s">
        <v>2876</v>
      </c>
      <c r="K170" s="144" t="s">
        <v>3152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7"/>
  <sheetViews>
    <sheetView zoomScale="80" zoomScaleNormal="80" workbookViewId="0">
      <selection activeCell="O7" sqref="O7"/>
    </sheetView>
  </sheetViews>
  <sheetFormatPr defaultRowHeight="15" x14ac:dyDescent="0.25"/>
  <cols>
    <col min="1" max="1" width="8.85546875" style="341"/>
    <col min="2" max="2" width="10" customWidth="1"/>
    <col min="3" max="3" width="34.7109375" style="271" customWidth="1"/>
    <col min="4" max="4" width="47.28515625" style="271" customWidth="1"/>
    <col min="5" max="5" width="8.85546875" style="207"/>
    <col min="6" max="6" width="28.140625" customWidth="1"/>
    <col min="7" max="7" width="13.28515625" style="207" customWidth="1"/>
    <col min="8" max="8" width="12" style="207" customWidth="1"/>
    <col min="9" max="9" width="8.85546875" style="207"/>
    <col min="10" max="10" width="14.28515625" customWidth="1"/>
    <col min="11" max="11" width="36.7109375" style="271" customWidth="1"/>
  </cols>
  <sheetData>
    <row r="2" spans="1:12" ht="18.75" x14ac:dyDescent="0.25">
      <c r="B2" s="409" t="s">
        <v>2120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B3" s="64"/>
      <c r="F3" s="64"/>
      <c r="J3" s="64"/>
      <c r="L3" s="64"/>
    </row>
    <row r="4" spans="1:12" ht="56.45" customHeight="1" x14ac:dyDescent="0.25">
      <c r="B4" s="340" t="s">
        <v>155</v>
      </c>
      <c r="C4" s="62" t="s">
        <v>2</v>
      </c>
      <c r="D4" s="206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66" t="s">
        <v>7</v>
      </c>
      <c r="K4" s="206" t="s">
        <v>5</v>
      </c>
      <c r="L4" s="63" t="s">
        <v>157</v>
      </c>
    </row>
    <row r="5" spans="1:12" ht="90.75" x14ac:dyDescent="0.3">
      <c r="A5" s="8">
        <v>1</v>
      </c>
      <c r="B5" s="342">
        <v>1</v>
      </c>
      <c r="C5" s="221" t="s">
        <v>2810</v>
      </c>
      <c r="D5" s="221" t="s">
        <v>2799</v>
      </c>
      <c r="E5" s="210">
        <v>7</v>
      </c>
      <c r="F5" s="249" t="s">
        <v>1996</v>
      </c>
      <c r="G5" s="219">
        <v>71</v>
      </c>
      <c r="H5" s="219">
        <v>71</v>
      </c>
      <c r="I5" s="220">
        <v>0.87</v>
      </c>
      <c r="J5" s="384" t="s">
        <v>2874</v>
      </c>
      <c r="K5" s="273" t="s">
        <v>3108</v>
      </c>
      <c r="L5" s="69" t="s">
        <v>2119</v>
      </c>
    </row>
    <row r="6" spans="1:12" ht="90" x14ac:dyDescent="0.25">
      <c r="A6" s="8">
        <v>2</v>
      </c>
      <c r="B6" s="346">
        <v>2</v>
      </c>
      <c r="C6" s="273" t="s">
        <v>3109</v>
      </c>
      <c r="D6" s="221" t="s">
        <v>2799</v>
      </c>
      <c r="E6" s="210">
        <v>7</v>
      </c>
      <c r="F6" s="249" t="s">
        <v>1997</v>
      </c>
      <c r="G6" s="219">
        <v>62</v>
      </c>
      <c r="H6" s="219">
        <v>62</v>
      </c>
      <c r="I6" s="220">
        <v>0.76</v>
      </c>
      <c r="J6" s="384" t="s">
        <v>2887</v>
      </c>
      <c r="K6" s="273" t="s">
        <v>3108</v>
      </c>
    </row>
    <row r="7" spans="1:12" ht="75" x14ac:dyDescent="0.25">
      <c r="A7" s="8">
        <v>3</v>
      </c>
      <c r="B7" s="342">
        <v>3</v>
      </c>
      <c r="C7" s="273" t="s">
        <v>3162</v>
      </c>
      <c r="D7" s="221" t="s">
        <v>2721</v>
      </c>
      <c r="E7" s="210">
        <v>7</v>
      </c>
      <c r="F7" s="249" t="s">
        <v>1998</v>
      </c>
      <c r="G7" s="219">
        <v>61</v>
      </c>
      <c r="H7" s="219">
        <v>61</v>
      </c>
      <c r="I7" s="219">
        <v>74</v>
      </c>
      <c r="J7" s="384" t="s">
        <v>2887</v>
      </c>
      <c r="K7" s="273" t="s">
        <v>3163</v>
      </c>
    </row>
    <row r="8" spans="1:12" ht="75" x14ac:dyDescent="0.25">
      <c r="A8" s="8">
        <v>4</v>
      </c>
      <c r="B8" s="346">
        <v>4</v>
      </c>
      <c r="C8" s="221" t="s">
        <v>476</v>
      </c>
      <c r="D8" s="221" t="s">
        <v>473</v>
      </c>
      <c r="E8" s="210">
        <v>7</v>
      </c>
      <c r="F8" s="249" t="s">
        <v>1999</v>
      </c>
      <c r="G8" s="219">
        <v>58</v>
      </c>
      <c r="H8" s="219">
        <v>58</v>
      </c>
      <c r="I8" s="219">
        <v>71</v>
      </c>
      <c r="J8" s="384" t="s">
        <v>2887</v>
      </c>
      <c r="K8" s="273" t="s">
        <v>3016</v>
      </c>
    </row>
    <row r="9" spans="1:12" ht="75" x14ac:dyDescent="0.25">
      <c r="A9" s="8">
        <v>5</v>
      </c>
      <c r="B9" s="342">
        <v>5</v>
      </c>
      <c r="C9" s="221" t="s">
        <v>2576</v>
      </c>
      <c r="D9" s="221" t="s">
        <v>473</v>
      </c>
      <c r="E9" s="210">
        <v>7</v>
      </c>
      <c r="F9" s="249" t="s">
        <v>2000</v>
      </c>
      <c r="G9" s="219">
        <v>45</v>
      </c>
      <c r="H9" s="219">
        <v>45</v>
      </c>
      <c r="I9" s="219">
        <v>54</v>
      </c>
      <c r="J9" s="384" t="s">
        <v>2887</v>
      </c>
      <c r="K9" s="273" t="s">
        <v>3016</v>
      </c>
    </row>
    <row r="10" spans="1:12" ht="75" x14ac:dyDescent="0.25">
      <c r="A10" s="8">
        <v>6</v>
      </c>
      <c r="B10" s="346">
        <v>6</v>
      </c>
      <c r="C10" s="221" t="s">
        <v>2577</v>
      </c>
      <c r="D10" s="221" t="s">
        <v>473</v>
      </c>
      <c r="E10" s="210">
        <v>7</v>
      </c>
      <c r="F10" s="249" t="s">
        <v>2001</v>
      </c>
      <c r="G10" s="219">
        <v>41</v>
      </c>
      <c r="H10" s="219">
        <v>41</v>
      </c>
      <c r="I10" s="219">
        <v>50</v>
      </c>
      <c r="J10" s="384" t="s">
        <v>2887</v>
      </c>
      <c r="K10" s="273" t="s">
        <v>3016</v>
      </c>
    </row>
    <row r="11" spans="1:12" ht="75" x14ac:dyDescent="0.25">
      <c r="A11" s="8">
        <v>7</v>
      </c>
      <c r="B11" s="342">
        <v>7</v>
      </c>
      <c r="C11" s="221" t="s">
        <v>674</v>
      </c>
      <c r="D11" s="221" t="s">
        <v>672</v>
      </c>
      <c r="E11" s="210">
        <v>7</v>
      </c>
      <c r="F11" s="209" t="s">
        <v>2002</v>
      </c>
      <c r="G11" s="210">
        <v>27</v>
      </c>
      <c r="H11" s="210">
        <v>27</v>
      </c>
      <c r="I11" s="74">
        <v>0.32</v>
      </c>
      <c r="J11" s="209" t="s">
        <v>2876</v>
      </c>
      <c r="K11" s="221" t="s">
        <v>3127</v>
      </c>
    </row>
    <row r="12" spans="1:12" ht="60" x14ac:dyDescent="0.25">
      <c r="A12" s="8">
        <v>8</v>
      </c>
      <c r="B12" s="346">
        <v>8</v>
      </c>
      <c r="C12" s="273" t="s">
        <v>2861</v>
      </c>
      <c r="D12" s="221" t="s">
        <v>702</v>
      </c>
      <c r="E12" s="210">
        <v>7</v>
      </c>
      <c r="F12" s="249" t="s">
        <v>2003</v>
      </c>
      <c r="G12" s="219">
        <v>22</v>
      </c>
      <c r="H12" s="219">
        <v>22</v>
      </c>
      <c r="I12" s="220">
        <f>H12/82</f>
        <v>0.26829268292682928</v>
      </c>
      <c r="J12" s="209" t="s">
        <v>2876</v>
      </c>
      <c r="K12" s="273" t="s">
        <v>3143</v>
      </c>
    </row>
    <row r="13" spans="1:12" ht="75" x14ac:dyDescent="0.25">
      <c r="A13" s="8">
        <v>9</v>
      </c>
      <c r="B13" s="342">
        <v>9</v>
      </c>
      <c r="C13" s="273" t="s">
        <v>3000</v>
      </c>
      <c r="D13" s="221" t="s">
        <v>436</v>
      </c>
      <c r="E13" s="210">
        <v>7</v>
      </c>
      <c r="F13" s="249" t="s">
        <v>2004</v>
      </c>
      <c r="G13" s="219">
        <v>21</v>
      </c>
      <c r="H13" s="219">
        <v>21</v>
      </c>
      <c r="I13" s="220">
        <v>0.26</v>
      </c>
      <c r="J13" s="209" t="s">
        <v>2876</v>
      </c>
      <c r="K13" s="273" t="s">
        <v>3001</v>
      </c>
    </row>
    <row r="14" spans="1:12" ht="75" x14ac:dyDescent="0.25">
      <c r="A14" s="8">
        <v>10</v>
      </c>
      <c r="B14" s="346">
        <v>10</v>
      </c>
      <c r="C14" s="221" t="s">
        <v>2512</v>
      </c>
      <c r="D14" s="221" t="s">
        <v>2499</v>
      </c>
      <c r="E14" s="210">
        <v>7</v>
      </c>
      <c r="F14" s="249" t="s">
        <v>2005</v>
      </c>
      <c r="G14" s="219">
        <v>20</v>
      </c>
      <c r="H14" s="219">
        <v>20</v>
      </c>
      <c r="I14" s="220">
        <v>0.24</v>
      </c>
      <c r="J14" s="209" t="s">
        <v>2876</v>
      </c>
      <c r="K14" s="221" t="s">
        <v>2986</v>
      </c>
    </row>
    <row r="15" spans="1:12" ht="75" x14ac:dyDescent="0.25">
      <c r="A15" s="8">
        <v>11</v>
      </c>
      <c r="B15" s="342">
        <v>11</v>
      </c>
      <c r="C15" s="273" t="s">
        <v>617</v>
      </c>
      <c r="D15" s="221" t="s">
        <v>610</v>
      </c>
      <c r="E15" s="210">
        <v>7</v>
      </c>
      <c r="F15" s="249" t="s">
        <v>2006</v>
      </c>
      <c r="G15" s="219">
        <v>18</v>
      </c>
      <c r="H15" s="219">
        <v>18</v>
      </c>
      <c r="I15" s="220">
        <v>0.22</v>
      </c>
      <c r="J15" s="209" t="s">
        <v>2876</v>
      </c>
      <c r="K15" s="273" t="s">
        <v>3083</v>
      </c>
    </row>
    <row r="16" spans="1:12" ht="60" x14ac:dyDescent="0.25">
      <c r="A16" s="8">
        <v>12</v>
      </c>
      <c r="B16" s="346">
        <v>12</v>
      </c>
      <c r="C16" s="273" t="s">
        <v>2890</v>
      </c>
      <c r="D16" s="221" t="s">
        <v>702</v>
      </c>
      <c r="E16" s="210">
        <v>7</v>
      </c>
      <c r="F16" s="249" t="s">
        <v>2007</v>
      </c>
      <c r="G16" s="219">
        <v>15</v>
      </c>
      <c r="H16" s="219">
        <v>15</v>
      </c>
      <c r="I16" s="220">
        <f>H16/82</f>
        <v>0.18292682926829268</v>
      </c>
      <c r="J16" s="209" t="s">
        <v>2876</v>
      </c>
      <c r="K16" s="273" t="s">
        <v>3144</v>
      </c>
    </row>
    <row r="17" spans="1:12" ht="75" x14ac:dyDescent="0.25">
      <c r="A17" s="8">
        <v>13</v>
      </c>
      <c r="B17" s="342">
        <v>13</v>
      </c>
      <c r="C17" s="221" t="s">
        <v>477</v>
      </c>
      <c r="D17" s="221" t="s">
        <v>473</v>
      </c>
      <c r="E17" s="210">
        <v>7</v>
      </c>
      <c r="F17" s="249" t="s">
        <v>2008</v>
      </c>
      <c r="G17" s="219">
        <v>14</v>
      </c>
      <c r="H17" s="219">
        <v>14</v>
      </c>
      <c r="I17" s="219">
        <v>17</v>
      </c>
      <c r="J17" s="209" t="s">
        <v>2876</v>
      </c>
      <c r="K17" s="273" t="s">
        <v>3016</v>
      </c>
    </row>
    <row r="18" spans="1:12" ht="75" x14ac:dyDescent="0.25">
      <c r="A18" s="8">
        <v>14</v>
      </c>
      <c r="B18" s="346">
        <v>14</v>
      </c>
      <c r="C18" s="221" t="s">
        <v>534</v>
      </c>
      <c r="D18" s="221" t="s">
        <v>3047</v>
      </c>
      <c r="E18" s="210">
        <v>7</v>
      </c>
      <c r="F18" s="209" t="s">
        <v>2009</v>
      </c>
      <c r="G18" s="210">
        <v>13</v>
      </c>
      <c r="H18" s="210">
        <v>13</v>
      </c>
      <c r="I18" s="325">
        <v>0.158</v>
      </c>
      <c r="J18" s="209" t="s">
        <v>2876</v>
      </c>
      <c r="K18" s="221" t="s">
        <v>3048</v>
      </c>
    </row>
    <row r="19" spans="1:12" ht="75" x14ac:dyDescent="0.25">
      <c r="A19" s="8">
        <v>15</v>
      </c>
      <c r="B19" s="342">
        <v>15</v>
      </c>
      <c r="C19" s="221" t="s">
        <v>3017</v>
      </c>
      <c r="D19" s="221" t="s">
        <v>473</v>
      </c>
      <c r="E19" s="210">
        <v>7</v>
      </c>
      <c r="F19" s="249" t="s">
        <v>2010</v>
      </c>
      <c r="G19" s="219">
        <v>6</v>
      </c>
      <c r="H19" s="219">
        <v>6</v>
      </c>
      <c r="I19" s="219">
        <v>7</v>
      </c>
      <c r="J19" s="209" t="s">
        <v>2876</v>
      </c>
      <c r="K19" s="273" t="s">
        <v>3016</v>
      </c>
    </row>
    <row r="20" spans="1:12" ht="75" x14ac:dyDescent="0.25">
      <c r="A20" s="8">
        <v>16</v>
      </c>
      <c r="B20" s="346">
        <v>16</v>
      </c>
      <c r="C20" s="221" t="s">
        <v>3128</v>
      </c>
      <c r="D20" s="221" t="s">
        <v>672</v>
      </c>
      <c r="E20" s="210">
        <v>7</v>
      </c>
      <c r="F20" s="209" t="s">
        <v>2011</v>
      </c>
      <c r="G20" s="210">
        <v>4</v>
      </c>
      <c r="H20" s="210">
        <v>4</v>
      </c>
      <c r="I20" s="74">
        <v>0.12</v>
      </c>
      <c r="J20" s="209" t="s">
        <v>2876</v>
      </c>
      <c r="K20" s="221" t="s">
        <v>3127</v>
      </c>
    </row>
    <row r="21" spans="1:12" ht="60.75" x14ac:dyDescent="0.3">
      <c r="A21" s="8">
        <v>17</v>
      </c>
      <c r="B21" s="347">
        <v>1</v>
      </c>
      <c r="C21" s="226" t="s">
        <v>2463</v>
      </c>
      <c r="D21" s="226" t="s">
        <v>2969</v>
      </c>
      <c r="E21" s="217">
        <v>8</v>
      </c>
      <c r="F21" s="216" t="s">
        <v>2012</v>
      </c>
      <c r="G21" s="217">
        <v>81</v>
      </c>
      <c r="H21" s="217">
        <v>81</v>
      </c>
      <c r="I21" s="217">
        <v>99</v>
      </c>
      <c r="J21" s="385" t="s">
        <v>2874</v>
      </c>
      <c r="K21" s="226" t="s">
        <v>2976</v>
      </c>
      <c r="L21" s="69" t="s">
        <v>2119</v>
      </c>
    </row>
    <row r="22" spans="1:12" ht="75" x14ac:dyDescent="0.25">
      <c r="A22" s="8">
        <v>18</v>
      </c>
      <c r="B22" s="347">
        <v>2</v>
      </c>
      <c r="C22" s="317" t="s">
        <v>590</v>
      </c>
      <c r="D22" s="267" t="s">
        <v>587</v>
      </c>
      <c r="E22" s="217">
        <v>8</v>
      </c>
      <c r="F22" s="250" t="s">
        <v>2013</v>
      </c>
      <c r="G22" s="223">
        <v>78</v>
      </c>
      <c r="H22" s="223">
        <v>78</v>
      </c>
      <c r="I22" s="224">
        <f>H22/82</f>
        <v>0.95121951219512191</v>
      </c>
      <c r="J22" s="390" t="s">
        <v>2887</v>
      </c>
      <c r="K22" s="267" t="s">
        <v>3075</v>
      </c>
    </row>
    <row r="23" spans="1:12" ht="75" x14ac:dyDescent="0.25">
      <c r="A23" s="8">
        <v>19</v>
      </c>
      <c r="B23" s="347">
        <v>3</v>
      </c>
      <c r="C23" s="226" t="s">
        <v>3018</v>
      </c>
      <c r="D23" s="226" t="s">
        <v>473</v>
      </c>
      <c r="E23" s="217">
        <v>8</v>
      </c>
      <c r="F23" s="250" t="s">
        <v>2014</v>
      </c>
      <c r="G23" s="223">
        <v>69</v>
      </c>
      <c r="H23" s="223">
        <v>69</v>
      </c>
      <c r="I23" s="223">
        <v>84</v>
      </c>
      <c r="J23" s="390" t="s">
        <v>2887</v>
      </c>
      <c r="K23" s="274" t="s">
        <v>3016</v>
      </c>
    </row>
    <row r="24" spans="1:12" ht="90" x14ac:dyDescent="0.25">
      <c r="A24" s="8">
        <v>20</v>
      </c>
      <c r="B24" s="347">
        <v>4</v>
      </c>
      <c r="C24" s="274" t="s">
        <v>3110</v>
      </c>
      <c r="D24" s="226" t="s">
        <v>2799</v>
      </c>
      <c r="E24" s="217">
        <v>8</v>
      </c>
      <c r="F24" s="250" t="s">
        <v>2015</v>
      </c>
      <c r="G24" s="223">
        <v>67</v>
      </c>
      <c r="H24" s="223">
        <v>67</v>
      </c>
      <c r="I24" s="224">
        <v>0.82</v>
      </c>
      <c r="J24" s="390" t="s">
        <v>2887</v>
      </c>
      <c r="K24" s="274" t="s">
        <v>3111</v>
      </c>
    </row>
    <row r="25" spans="1:12" ht="90" x14ac:dyDescent="0.25">
      <c r="A25" s="8">
        <v>21</v>
      </c>
      <c r="B25" s="347">
        <v>5</v>
      </c>
      <c r="C25" s="274" t="s">
        <v>3112</v>
      </c>
      <c r="D25" s="226" t="s">
        <v>2799</v>
      </c>
      <c r="E25" s="217">
        <v>8</v>
      </c>
      <c r="F25" s="250" t="s">
        <v>2016</v>
      </c>
      <c r="G25" s="223">
        <v>64</v>
      </c>
      <c r="H25" s="223">
        <v>64</v>
      </c>
      <c r="I25" s="224">
        <v>0.78</v>
      </c>
      <c r="J25" s="390" t="s">
        <v>2887</v>
      </c>
      <c r="K25" s="274" t="s">
        <v>3113</v>
      </c>
    </row>
    <row r="26" spans="1:12" ht="90" x14ac:dyDescent="0.25">
      <c r="A26" s="8">
        <v>22</v>
      </c>
      <c r="B26" s="347">
        <v>6</v>
      </c>
      <c r="C26" s="274" t="s">
        <v>3114</v>
      </c>
      <c r="D26" s="226" t="s">
        <v>2799</v>
      </c>
      <c r="E26" s="217">
        <v>8</v>
      </c>
      <c r="F26" s="250" t="s">
        <v>2017</v>
      </c>
      <c r="G26" s="223">
        <v>62</v>
      </c>
      <c r="H26" s="223">
        <v>62</v>
      </c>
      <c r="I26" s="224">
        <v>0.76</v>
      </c>
      <c r="J26" s="390" t="s">
        <v>2887</v>
      </c>
      <c r="K26" s="274" t="s">
        <v>3111</v>
      </c>
    </row>
    <row r="27" spans="1:12" ht="90" x14ac:dyDescent="0.25">
      <c r="A27" s="8">
        <v>23</v>
      </c>
      <c r="B27" s="347">
        <v>7</v>
      </c>
      <c r="C27" s="274" t="s">
        <v>2808</v>
      </c>
      <c r="D27" s="226" t="s">
        <v>2799</v>
      </c>
      <c r="E27" s="217">
        <v>8</v>
      </c>
      <c r="F27" s="250" t="s">
        <v>2018</v>
      </c>
      <c r="G27" s="223">
        <v>60</v>
      </c>
      <c r="H27" s="223">
        <v>60</v>
      </c>
      <c r="I27" s="224">
        <v>0.73</v>
      </c>
      <c r="J27" s="390" t="s">
        <v>2887</v>
      </c>
      <c r="K27" s="274" t="s">
        <v>3113</v>
      </c>
    </row>
    <row r="28" spans="1:12" ht="75" x14ac:dyDescent="0.25">
      <c r="A28" s="8">
        <v>24</v>
      </c>
      <c r="B28" s="347">
        <v>8</v>
      </c>
      <c r="C28" s="226" t="s">
        <v>2586</v>
      </c>
      <c r="D28" s="226" t="s">
        <v>473</v>
      </c>
      <c r="E28" s="217">
        <v>8</v>
      </c>
      <c r="F28" s="250" t="s">
        <v>2019</v>
      </c>
      <c r="G28" s="223">
        <v>59</v>
      </c>
      <c r="H28" s="223">
        <v>59</v>
      </c>
      <c r="I28" s="223">
        <v>72</v>
      </c>
      <c r="J28" s="390" t="s">
        <v>2887</v>
      </c>
      <c r="K28" s="274" t="s">
        <v>3016</v>
      </c>
    </row>
    <row r="29" spans="1:12" ht="75" x14ac:dyDescent="0.25">
      <c r="A29" s="8">
        <v>25</v>
      </c>
      <c r="B29" s="347">
        <v>9</v>
      </c>
      <c r="C29" s="274" t="s">
        <v>2550</v>
      </c>
      <c r="D29" s="226" t="s">
        <v>436</v>
      </c>
      <c r="E29" s="217">
        <v>8</v>
      </c>
      <c r="F29" s="250" t="s">
        <v>2020</v>
      </c>
      <c r="G29" s="223">
        <v>57</v>
      </c>
      <c r="H29" s="223">
        <v>57</v>
      </c>
      <c r="I29" s="224">
        <v>0.7</v>
      </c>
      <c r="J29" s="390" t="s">
        <v>2887</v>
      </c>
      <c r="K29" s="274" t="s">
        <v>3001</v>
      </c>
    </row>
    <row r="30" spans="1:12" ht="60" x14ac:dyDescent="0.25">
      <c r="A30" s="8">
        <v>26</v>
      </c>
      <c r="B30" s="347">
        <v>10</v>
      </c>
      <c r="C30" s="274" t="s">
        <v>2878</v>
      </c>
      <c r="D30" s="226" t="s">
        <v>702</v>
      </c>
      <c r="E30" s="217">
        <v>8</v>
      </c>
      <c r="F30" s="250" t="s">
        <v>2021</v>
      </c>
      <c r="G30" s="223">
        <v>55</v>
      </c>
      <c r="H30" s="223">
        <v>55</v>
      </c>
      <c r="I30" s="224">
        <f>H30/82</f>
        <v>0.67073170731707321</v>
      </c>
      <c r="J30" s="390" t="s">
        <v>2887</v>
      </c>
      <c r="K30" s="274" t="s">
        <v>3145</v>
      </c>
    </row>
    <row r="31" spans="1:12" ht="90" x14ac:dyDescent="0.25">
      <c r="A31" s="8">
        <v>27</v>
      </c>
      <c r="B31" s="347">
        <v>11</v>
      </c>
      <c r="C31" s="274" t="s">
        <v>2804</v>
      </c>
      <c r="D31" s="226" t="s">
        <v>2799</v>
      </c>
      <c r="E31" s="217">
        <v>8</v>
      </c>
      <c r="F31" s="250" t="s">
        <v>2022</v>
      </c>
      <c r="G31" s="223">
        <v>55</v>
      </c>
      <c r="H31" s="223">
        <v>55</v>
      </c>
      <c r="I31" s="224">
        <v>0.67</v>
      </c>
      <c r="J31" s="390" t="s">
        <v>2887</v>
      </c>
      <c r="K31" s="274" t="s">
        <v>3115</v>
      </c>
    </row>
    <row r="32" spans="1:12" ht="75" x14ac:dyDescent="0.25">
      <c r="A32" s="8">
        <v>28</v>
      </c>
      <c r="B32" s="347">
        <v>12</v>
      </c>
      <c r="C32" s="226" t="s">
        <v>480</v>
      </c>
      <c r="D32" s="226" t="s">
        <v>473</v>
      </c>
      <c r="E32" s="217">
        <v>8</v>
      </c>
      <c r="F32" s="250" t="s">
        <v>2023</v>
      </c>
      <c r="G32" s="223">
        <v>54</v>
      </c>
      <c r="H32" s="223">
        <v>54</v>
      </c>
      <c r="I32" s="223">
        <v>66</v>
      </c>
      <c r="J32" s="390" t="s">
        <v>2887</v>
      </c>
      <c r="K32" s="274" t="s">
        <v>3016</v>
      </c>
    </row>
    <row r="33" spans="1:11" ht="90" x14ac:dyDescent="0.25">
      <c r="A33" s="8">
        <v>29</v>
      </c>
      <c r="B33" s="347">
        <v>13</v>
      </c>
      <c r="C33" s="274" t="s">
        <v>3116</v>
      </c>
      <c r="D33" s="226" t="s">
        <v>2799</v>
      </c>
      <c r="E33" s="217">
        <v>8</v>
      </c>
      <c r="F33" s="250" t="s">
        <v>2024</v>
      </c>
      <c r="G33" s="223">
        <v>50</v>
      </c>
      <c r="H33" s="223">
        <v>50</v>
      </c>
      <c r="I33" s="224">
        <v>0.61</v>
      </c>
      <c r="J33" s="390" t="s">
        <v>2887</v>
      </c>
      <c r="K33" s="274" t="s">
        <v>3115</v>
      </c>
    </row>
    <row r="34" spans="1:11" ht="90" x14ac:dyDescent="0.25">
      <c r="A34" s="8">
        <v>30</v>
      </c>
      <c r="B34" s="347">
        <v>14</v>
      </c>
      <c r="C34" s="274" t="s">
        <v>2814</v>
      </c>
      <c r="D34" s="226" t="s">
        <v>2799</v>
      </c>
      <c r="E34" s="217">
        <v>8</v>
      </c>
      <c r="F34" s="250" t="s">
        <v>2025</v>
      </c>
      <c r="G34" s="223">
        <v>49</v>
      </c>
      <c r="H34" s="223">
        <v>49</v>
      </c>
      <c r="I34" s="224">
        <v>0.6</v>
      </c>
      <c r="J34" s="390" t="s">
        <v>2887</v>
      </c>
      <c r="K34" s="274" t="s">
        <v>3111</v>
      </c>
    </row>
    <row r="35" spans="1:11" ht="60" x14ac:dyDescent="0.25">
      <c r="A35" s="8">
        <v>31</v>
      </c>
      <c r="B35" s="347">
        <v>15</v>
      </c>
      <c r="C35" s="274" t="s">
        <v>722</v>
      </c>
      <c r="D35" s="226" t="s">
        <v>702</v>
      </c>
      <c r="E35" s="217">
        <v>8</v>
      </c>
      <c r="F35" s="250" t="s">
        <v>2026</v>
      </c>
      <c r="G35" s="223">
        <v>46</v>
      </c>
      <c r="H35" s="223">
        <v>46</v>
      </c>
      <c r="I35" s="224">
        <f>H35/82</f>
        <v>0.56097560975609762</v>
      </c>
      <c r="J35" s="390" t="s">
        <v>2887</v>
      </c>
      <c r="K35" s="274" t="s">
        <v>3144</v>
      </c>
    </row>
    <row r="36" spans="1:11" ht="75" x14ac:dyDescent="0.25">
      <c r="A36" s="8">
        <v>32</v>
      </c>
      <c r="B36" s="347">
        <v>16</v>
      </c>
      <c r="C36" s="226" t="s">
        <v>2578</v>
      </c>
      <c r="D36" s="226" t="s">
        <v>473</v>
      </c>
      <c r="E36" s="217">
        <v>8</v>
      </c>
      <c r="F36" s="250" t="s">
        <v>2027</v>
      </c>
      <c r="G36" s="223">
        <v>45</v>
      </c>
      <c r="H36" s="223">
        <v>45</v>
      </c>
      <c r="I36" s="223">
        <v>55</v>
      </c>
      <c r="J36" s="390" t="s">
        <v>2887</v>
      </c>
      <c r="K36" s="274" t="s">
        <v>3016</v>
      </c>
    </row>
    <row r="37" spans="1:11" ht="75" x14ac:dyDescent="0.25">
      <c r="A37" s="8">
        <v>33</v>
      </c>
      <c r="B37" s="347">
        <v>17</v>
      </c>
      <c r="C37" s="226" t="s">
        <v>678</v>
      </c>
      <c r="D37" s="226" t="s">
        <v>672</v>
      </c>
      <c r="E37" s="217">
        <v>8</v>
      </c>
      <c r="F37" s="216" t="s">
        <v>2028</v>
      </c>
      <c r="G37" s="217">
        <v>45</v>
      </c>
      <c r="H37" s="217">
        <v>45</v>
      </c>
      <c r="I37" s="237">
        <v>0.55000000000000004</v>
      </c>
      <c r="J37" s="250" t="s">
        <v>2876</v>
      </c>
      <c r="K37" s="226" t="s">
        <v>3127</v>
      </c>
    </row>
    <row r="38" spans="1:11" ht="75" x14ac:dyDescent="0.25">
      <c r="A38" s="8">
        <v>34</v>
      </c>
      <c r="B38" s="347">
        <v>18</v>
      </c>
      <c r="C38" s="317" t="s">
        <v>2922</v>
      </c>
      <c r="D38" s="267" t="s">
        <v>587</v>
      </c>
      <c r="E38" s="217">
        <v>8</v>
      </c>
      <c r="F38" s="250" t="s">
        <v>2029</v>
      </c>
      <c r="G38" s="223">
        <v>44</v>
      </c>
      <c r="H38" s="223">
        <v>44</v>
      </c>
      <c r="I38" s="224">
        <f>H38/82</f>
        <v>0.53658536585365857</v>
      </c>
      <c r="J38" s="250" t="s">
        <v>2876</v>
      </c>
      <c r="K38" s="267" t="s">
        <v>3075</v>
      </c>
    </row>
    <row r="39" spans="1:11" ht="75" x14ac:dyDescent="0.25">
      <c r="A39" s="8">
        <v>35</v>
      </c>
      <c r="B39" s="347">
        <v>19</v>
      </c>
      <c r="C39" s="274" t="s">
        <v>2534</v>
      </c>
      <c r="D39" s="226" t="s">
        <v>436</v>
      </c>
      <c r="E39" s="217">
        <v>8</v>
      </c>
      <c r="F39" s="250" t="s">
        <v>2030</v>
      </c>
      <c r="G39" s="223">
        <v>35</v>
      </c>
      <c r="H39" s="223">
        <v>35</v>
      </c>
      <c r="I39" s="224">
        <v>0.43</v>
      </c>
      <c r="J39" s="250" t="s">
        <v>2876</v>
      </c>
      <c r="K39" s="274" t="s">
        <v>3001</v>
      </c>
    </row>
    <row r="40" spans="1:11" ht="75" x14ac:dyDescent="0.25">
      <c r="A40" s="8">
        <v>36</v>
      </c>
      <c r="B40" s="347">
        <v>20</v>
      </c>
      <c r="C40" s="226" t="s">
        <v>3019</v>
      </c>
      <c r="D40" s="226" t="s">
        <v>473</v>
      </c>
      <c r="E40" s="217">
        <v>8</v>
      </c>
      <c r="F40" s="250" t="s">
        <v>2031</v>
      </c>
      <c r="G40" s="223">
        <v>34</v>
      </c>
      <c r="H40" s="223">
        <v>34</v>
      </c>
      <c r="I40" s="223">
        <v>41</v>
      </c>
      <c r="J40" s="250" t="s">
        <v>2876</v>
      </c>
      <c r="K40" s="274" t="s">
        <v>3016</v>
      </c>
    </row>
    <row r="41" spans="1:11" ht="75" x14ac:dyDescent="0.25">
      <c r="A41" s="8">
        <v>37</v>
      </c>
      <c r="B41" s="347">
        <v>21</v>
      </c>
      <c r="C41" s="226" t="s">
        <v>515</v>
      </c>
      <c r="D41" s="226" t="s">
        <v>523</v>
      </c>
      <c r="E41" s="217">
        <v>8</v>
      </c>
      <c r="F41" s="216" t="s">
        <v>2032</v>
      </c>
      <c r="G41" s="217">
        <v>30</v>
      </c>
      <c r="H41" s="217">
        <v>30</v>
      </c>
      <c r="I41" s="326">
        <v>0.36499999999999999</v>
      </c>
      <c r="J41" s="250" t="s">
        <v>2876</v>
      </c>
      <c r="K41" s="226" t="s">
        <v>3048</v>
      </c>
    </row>
    <row r="42" spans="1:11" ht="75" x14ac:dyDescent="0.25">
      <c r="A42" s="8">
        <v>38</v>
      </c>
      <c r="B42" s="347">
        <v>22</v>
      </c>
      <c r="C42" s="226" t="s">
        <v>519</v>
      </c>
      <c r="D42" s="226" t="s">
        <v>523</v>
      </c>
      <c r="E42" s="217">
        <v>8</v>
      </c>
      <c r="F42" s="216" t="s">
        <v>2033</v>
      </c>
      <c r="G42" s="217">
        <v>27</v>
      </c>
      <c r="H42" s="217">
        <v>27</v>
      </c>
      <c r="I42" s="326">
        <v>0.32900000000000001</v>
      </c>
      <c r="J42" s="250" t="s">
        <v>2876</v>
      </c>
      <c r="K42" s="226" t="s">
        <v>3048</v>
      </c>
    </row>
    <row r="43" spans="1:11" ht="75" x14ac:dyDescent="0.25">
      <c r="A43" s="8">
        <v>39</v>
      </c>
      <c r="B43" s="347">
        <v>23</v>
      </c>
      <c r="C43" s="274" t="s">
        <v>2566</v>
      </c>
      <c r="D43" s="226" t="s">
        <v>436</v>
      </c>
      <c r="E43" s="217">
        <v>8</v>
      </c>
      <c r="F43" s="250" t="s">
        <v>2034</v>
      </c>
      <c r="G43" s="223">
        <v>26</v>
      </c>
      <c r="H43" s="223">
        <v>26</v>
      </c>
      <c r="I43" s="224">
        <v>0.32</v>
      </c>
      <c r="J43" s="250" t="s">
        <v>2876</v>
      </c>
      <c r="K43" s="274" t="s">
        <v>3001</v>
      </c>
    </row>
    <row r="44" spans="1:11" ht="75" x14ac:dyDescent="0.25">
      <c r="A44" s="8">
        <v>40</v>
      </c>
      <c r="B44" s="347">
        <v>24</v>
      </c>
      <c r="C44" s="226" t="s">
        <v>3042</v>
      </c>
      <c r="D44" s="226" t="s">
        <v>523</v>
      </c>
      <c r="E44" s="217">
        <v>8</v>
      </c>
      <c r="F44" s="216" t="s">
        <v>2035</v>
      </c>
      <c r="G44" s="217">
        <v>23</v>
      </c>
      <c r="H44" s="217">
        <v>23</v>
      </c>
      <c r="I44" s="237">
        <v>0.28000000000000003</v>
      </c>
      <c r="J44" s="250" t="s">
        <v>2876</v>
      </c>
      <c r="K44" s="226" t="s">
        <v>3048</v>
      </c>
    </row>
    <row r="45" spans="1:11" ht="75" x14ac:dyDescent="0.25">
      <c r="A45" s="8">
        <v>41</v>
      </c>
      <c r="B45" s="347">
        <v>25</v>
      </c>
      <c r="C45" s="312" t="s">
        <v>2659</v>
      </c>
      <c r="D45" s="226" t="s">
        <v>3177</v>
      </c>
      <c r="E45" s="217">
        <v>8</v>
      </c>
      <c r="F45" s="216" t="s">
        <v>2036</v>
      </c>
      <c r="G45" s="217">
        <v>21</v>
      </c>
      <c r="H45" s="217">
        <v>21</v>
      </c>
      <c r="I45" s="217"/>
      <c r="J45" s="250" t="s">
        <v>2876</v>
      </c>
      <c r="K45" s="267" t="s">
        <v>3182</v>
      </c>
    </row>
    <row r="46" spans="1:11" ht="75" x14ac:dyDescent="0.25">
      <c r="A46" s="8">
        <v>42</v>
      </c>
      <c r="B46" s="347">
        <v>26</v>
      </c>
      <c r="C46" s="226" t="s">
        <v>2845</v>
      </c>
      <c r="D46" s="226" t="s">
        <v>672</v>
      </c>
      <c r="E46" s="217">
        <v>8</v>
      </c>
      <c r="F46" s="216" t="s">
        <v>2037</v>
      </c>
      <c r="G46" s="217">
        <v>19</v>
      </c>
      <c r="H46" s="217">
        <v>19</v>
      </c>
      <c r="I46" s="237">
        <v>0.23</v>
      </c>
      <c r="J46" s="250" t="s">
        <v>2876</v>
      </c>
      <c r="K46" s="226" t="s">
        <v>3127</v>
      </c>
    </row>
    <row r="47" spans="1:11" ht="75" x14ac:dyDescent="0.25">
      <c r="A47" s="8">
        <v>43</v>
      </c>
      <c r="B47" s="347">
        <v>27</v>
      </c>
      <c r="C47" s="274" t="s">
        <v>3164</v>
      </c>
      <c r="D47" s="226" t="s">
        <v>2721</v>
      </c>
      <c r="E47" s="217">
        <v>8</v>
      </c>
      <c r="F47" s="250" t="s">
        <v>2038</v>
      </c>
      <c r="G47" s="223">
        <v>16</v>
      </c>
      <c r="H47" s="223">
        <v>16</v>
      </c>
      <c r="I47" s="224">
        <v>0.19</v>
      </c>
      <c r="J47" s="250" t="s">
        <v>2876</v>
      </c>
      <c r="K47" s="274" t="s">
        <v>3163</v>
      </c>
    </row>
    <row r="48" spans="1:11" ht="75" x14ac:dyDescent="0.25">
      <c r="A48" s="8">
        <v>44</v>
      </c>
      <c r="B48" s="347">
        <v>28</v>
      </c>
      <c r="C48" s="226" t="s">
        <v>2632</v>
      </c>
      <c r="D48" s="226" t="s">
        <v>523</v>
      </c>
      <c r="E48" s="217">
        <v>8</v>
      </c>
      <c r="F48" s="216" t="s">
        <v>2039</v>
      </c>
      <c r="G48" s="217">
        <v>14</v>
      </c>
      <c r="H48" s="217">
        <v>14</v>
      </c>
      <c r="I48" s="237">
        <v>0.17</v>
      </c>
      <c r="J48" s="250" t="s">
        <v>2876</v>
      </c>
      <c r="K48" s="226" t="s">
        <v>3048</v>
      </c>
    </row>
    <row r="49" spans="1:12" ht="75" x14ac:dyDescent="0.25">
      <c r="A49" s="8">
        <v>45</v>
      </c>
      <c r="B49" s="347">
        <v>29</v>
      </c>
      <c r="C49" s="317" t="s">
        <v>2734</v>
      </c>
      <c r="D49" s="267" t="s">
        <v>587</v>
      </c>
      <c r="E49" s="217">
        <v>8</v>
      </c>
      <c r="F49" s="250" t="s">
        <v>2040</v>
      </c>
      <c r="G49" s="223">
        <v>14</v>
      </c>
      <c r="H49" s="223">
        <v>14</v>
      </c>
      <c r="I49" s="224">
        <f>H49/82</f>
        <v>0.17073170731707318</v>
      </c>
      <c r="J49" s="250" t="s">
        <v>2876</v>
      </c>
      <c r="K49" s="267" t="s">
        <v>3075</v>
      </c>
    </row>
    <row r="50" spans="1:12" ht="75" x14ac:dyDescent="0.25">
      <c r="A50" s="8">
        <v>46</v>
      </c>
      <c r="B50" s="347">
        <v>30</v>
      </c>
      <c r="C50" s="324" t="s">
        <v>2507</v>
      </c>
      <c r="D50" s="226" t="s">
        <v>2499</v>
      </c>
      <c r="E50" s="217">
        <v>8</v>
      </c>
      <c r="F50" s="250" t="s">
        <v>2041</v>
      </c>
      <c r="G50" s="223">
        <v>13</v>
      </c>
      <c r="H50" s="223">
        <v>13</v>
      </c>
      <c r="I50" s="224">
        <v>0.16</v>
      </c>
      <c r="J50" s="250" t="s">
        <v>2876</v>
      </c>
      <c r="K50" s="226" t="s">
        <v>2986</v>
      </c>
    </row>
    <row r="51" spans="1:12" ht="75" x14ac:dyDescent="0.25">
      <c r="A51" s="8">
        <v>47</v>
      </c>
      <c r="B51" s="347">
        <v>31</v>
      </c>
      <c r="C51" s="226" t="s">
        <v>3129</v>
      </c>
      <c r="D51" s="226" t="s">
        <v>672</v>
      </c>
      <c r="E51" s="217">
        <v>8</v>
      </c>
      <c r="F51" s="216" t="s">
        <v>2042</v>
      </c>
      <c r="G51" s="217">
        <v>13</v>
      </c>
      <c r="H51" s="217">
        <v>13</v>
      </c>
      <c r="I51" s="237">
        <v>0.16</v>
      </c>
      <c r="J51" s="250" t="s">
        <v>2876</v>
      </c>
      <c r="K51" s="226" t="s">
        <v>3127</v>
      </c>
    </row>
    <row r="52" spans="1:12" ht="75" x14ac:dyDescent="0.25">
      <c r="A52" s="8">
        <v>48</v>
      </c>
      <c r="B52" s="347">
        <v>32</v>
      </c>
      <c r="C52" s="274" t="s">
        <v>2688</v>
      </c>
      <c r="D52" s="226" t="s">
        <v>2721</v>
      </c>
      <c r="E52" s="217">
        <v>8</v>
      </c>
      <c r="F52" s="250" t="s">
        <v>2043</v>
      </c>
      <c r="G52" s="223">
        <v>12</v>
      </c>
      <c r="H52" s="223">
        <v>12</v>
      </c>
      <c r="I52" s="224">
        <v>0.15</v>
      </c>
      <c r="J52" s="250" t="s">
        <v>2876</v>
      </c>
      <c r="K52" s="274" t="s">
        <v>3163</v>
      </c>
    </row>
    <row r="53" spans="1:12" ht="75" x14ac:dyDescent="0.25">
      <c r="A53" s="8">
        <v>49</v>
      </c>
      <c r="B53" s="347">
        <v>33</v>
      </c>
      <c r="C53" s="274" t="s">
        <v>2570</v>
      </c>
      <c r="D53" s="226" t="s">
        <v>436</v>
      </c>
      <c r="E53" s="217">
        <v>8</v>
      </c>
      <c r="F53" s="250" t="s">
        <v>2044</v>
      </c>
      <c r="G53" s="223">
        <v>8</v>
      </c>
      <c r="H53" s="223">
        <v>8</v>
      </c>
      <c r="I53" s="224">
        <v>0.1</v>
      </c>
      <c r="J53" s="250" t="s">
        <v>2876</v>
      </c>
      <c r="K53" s="274" t="s">
        <v>3001</v>
      </c>
    </row>
    <row r="54" spans="1:12" ht="75.75" x14ac:dyDescent="0.3">
      <c r="A54" s="8">
        <v>50</v>
      </c>
      <c r="B54" s="284">
        <v>1</v>
      </c>
      <c r="C54" s="269" t="s">
        <v>697</v>
      </c>
      <c r="D54" s="269" t="s">
        <v>672</v>
      </c>
      <c r="E54" s="256">
        <v>9</v>
      </c>
      <c r="F54" s="262" t="s">
        <v>2045</v>
      </c>
      <c r="G54" s="256">
        <v>66</v>
      </c>
      <c r="H54" s="256">
        <v>66</v>
      </c>
      <c r="I54" s="256">
        <v>66</v>
      </c>
      <c r="J54" s="386" t="s">
        <v>2874</v>
      </c>
      <c r="K54" s="269" t="s">
        <v>3127</v>
      </c>
      <c r="L54" s="69" t="s">
        <v>1056</v>
      </c>
    </row>
    <row r="55" spans="1:12" ht="60" x14ac:dyDescent="0.25">
      <c r="A55" s="8">
        <v>51</v>
      </c>
      <c r="B55" s="284">
        <v>2</v>
      </c>
      <c r="C55" s="275" t="s">
        <v>2867</v>
      </c>
      <c r="D55" s="230" t="s">
        <v>702</v>
      </c>
      <c r="E55" s="212">
        <v>9</v>
      </c>
      <c r="F55" s="251" t="s">
        <v>2046</v>
      </c>
      <c r="G55" s="228">
        <v>64</v>
      </c>
      <c r="H55" s="228">
        <v>64</v>
      </c>
      <c r="I55" s="229">
        <f>H55/100</f>
        <v>0.64</v>
      </c>
      <c r="J55" s="389" t="s">
        <v>2887</v>
      </c>
      <c r="K55" s="275" t="s">
        <v>3143</v>
      </c>
    </row>
    <row r="56" spans="1:12" ht="75" x14ac:dyDescent="0.25">
      <c r="A56" s="8">
        <v>52</v>
      </c>
      <c r="B56" s="284">
        <v>3</v>
      </c>
      <c r="C56" s="230" t="s">
        <v>692</v>
      </c>
      <c r="D56" s="230" t="s">
        <v>672</v>
      </c>
      <c r="E56" s="212">
        <v>9</v>
      </c>
      <c r="F56" s="211" t="s">
        <v>2047</v>
      </c>
      <c r="G56" s="212">
        <v>63</v>
      </c>
      <c r="H56" s="212">
        <v>63</v>
      </c>
      <c r="I56" s="212">
        <v>63</v>
      </c>
      <c r="J56" s="389" t="s">
        <v>2887</v>
      </c>
      <c r="K56" s="230" t="s">
        <v>3127</v>
      </c>
    </row>
    <row r="57" spans="1:12" ht="90" x14ac:dyDescent="0.25">
      <c r="A57" s="8">
        <v>53</v>
      </c>
      <c r="B57" s="284">
        <v>4</v>
      </c>
      <c r="C57" s="275" t="s">
        <v>2831</v>
      </c>
      <c r="D57" s="230" t="s">
        <v>2799</v>
      </c>
      <c r="E57" s="212">
        <v>9</v>
      </c>
      <c r="F57" s="251" t="s">
        <v>2048</v>
      </c>
      <c r="G57" s="228">
        <v>58</v>
      </c>
      <c r="H57" s="228">
        <v>58</v>
      </c>
      <c r="I57" s="229">
        <v>0.57999999999999996</v>
      </c>
      <c r="J57" s="389" t="s">
        <v>2887</v>
      </c>
      <c r="K57" s="275" t="s">
        <v>3115</v>
      </c>
    </row>
    <row r="58" spans="1:12" ht="55.15" customHeight="1" x14ac:dyDescent="0.25">
      <c r="A58" s="8">
        <v>54</v>
      </c>
      <c r="B58" s="284">
        <v>5</v>
      </c>
      <c r="C58" s="297" t="s">
        <v>553</v>
      </c>
      <c r="D58" s="269" t="s">
        <v>3208</v>
      </c>
      <c r="E58" s="212">
        <v>9</v>
      </c>
      <c r="F58" s="211" t="s">
        <v>2049</v>
      </c>
      <c r="G58" s="212">
        <v>58</v>
      </c>
      <c r="H58" s="212">
        <v>58</v>
      </c>
      <c r="I58" s="229">
        <v>0.57999999999999996</v>
      </c>
      <c r="J58" s="46" t="s">
        <v>2887</v>
      </c>
      <c r="K58" s="269" t="s">
        <v>3182</v>
      </c>
    </row>
    <row r="59" spans="1:12" ht="75" x14ac:dyDescent="0.25">
      <c r="A59" s="8">
        <v>55</v>
      </c>
      <c r="B59" s="284">
        <v>6</v>
      </c>
      <c r="C59" s="275" t="s">
        <v>2551</v>
      </c>
      <c r="D59" s="230" t="s">
        <v>436</v>
      </c>
      <c r="E59" s="212">
        <v>9</v>
      </c>
      <c r="F59" s="251" t="s">
        <v>2050</v>
      </c>
      <c r="G59" s="228">
        <v>57</v>
      </c>
      <c r="H59" s="228">
        <v>57</v>
      </c>
      <c r="I59" s="229">
        <v>0.56999999999999995</v>
      </c>
      <c r="J59" s="389" t="s">
        <v>2887</v>
      </c>
      <c r="K59" s="275" t="s">
        <v>3002</v>
      </c>
    </row>
    <row r="60" spans="1:12" ht="90" x14ac:dyDescent="0.25">
      <c r="A60" s="8">
        <v>56</v>
      </c>
      <c r="B60" s="284">
        <v>7</v>
      </c>
      <c r="C60" s="275" t="s">
        <v>3117</v>
      </c>
      <c r="D60" s="230" t="s">
        <v>2799</v>
      </c>
      <c r="E60" s="212">
        <v>9</v>
      </c>
      <c r="F60" s="251" t="s">
        <v>2051</v>
      </c>
      <c r="G60" s="228">
        <v>50</v>
      </c>
      <c r="H60" s="228">
        <v>50</v>
      </c>
      <c r="I60" s="229">
        <v>0.5</v>
      </c>
      <c r="J60" s="389" t="s">
        <v>2887</v>
      </c>
      <c r="K60" s="275" t="s">
        <v>3118</v>
      </c>
    </row>
    <row r="61" spans="1:12" ht="75" x14ac:dyDescent="0.25">
      <c r="A61" s="8">
        <v>57</v>
      </c>
      <c r="B61" s="284">
        <v>8</v>
      </c>
      <c r="C61" s="230" t="s">
        <v>3130</v>
      </c>
      <c r="D61" s="230" t="s">
        <v>672</v>
      </c>
      <c r="E61" s="212">
        <v>9</v>
      </c>
      <c r="F61" s="211" t="s">
        <v>2052</v>
      </c>
      <c r="G61" s="212">
        <v>46</v>
      </c>
      <c r="H61" s="212">
        <v>46</v>
      </c>
      <c r="I61" s="212">
        <v>46</v>
      </c>
      <c r="J61" s="389" t="s">
        <v>2887</v>
      </c>
      <c r="K61" s="230" t="s">
        <v>3127</v>
      </c>
    </row>
    <row r="62" spans="1:12" ht="75" x14ac:dyDescent="0.25">
      <c r="A62" s="8">
        <v>58</v>
      </c>
      <c r="B62" s="284">
        <v>9</v>
      </c>
      <c r="C62" s="230" t="s">
        <v>679</v>
      </c>
      <c r="D62" s="230" t="s">
        <v>672</v>
      </c>
      <c r="E62" s="212">
        <v>9</v>
      </c>
      <c r="F62" s="211" t="s">
        <v>2053</v>
      </c>
      <c r="G62" s="212">
        <v>35</v>
      </c>
      <c r="H62" s="212">
        <v>35</v>
      </c>
      <c r="I62" s="212">
        <v>35</v>
      </c>
      <c r="J62" s="211" t="s">
        <v>2876</v>
      </c>
      <c r="K62" s="230" t="s">
        <v>3127</v>
      </c>
    </row>
    <row r="63" spans="1:12" ht="90" x14ac:dyDescent="0.25">
      <c r="A63" s="8">
        <v>59</v>
      </c>
      <c r="B63" s="284">
        <v>10</v>
      </c>
      <c r="C63" s="275" t="s">
        <v>2824</v>
      </c>
      <c r="D63" s="230" t="s">
        <v>2799</v>
      </c>
      <c r="E63" s="212">
        <v>9</v>
      </c>
      <c r="F63" s="251" t="s">
        <v>2054</v>
      </c>
      <c r="G63" s="228">
        <v>32</v>
      </c>
      <c r="H63" s="228">
        <v>32</v>
      </c>
      <c r="I63" s="229">
        <v>0.32</v>
      </c>
      <c r="J63" s="211" t="s">
        <v>2876</v>
      </c>
      <c r="K63" s="275" t="s">
        <v>3115</v>
      </c>
    </row>
    <row r="64" spans="1:12" ht="75" x14ac:dyDescent="0.25">
      <c r="A64" s="8">
        <v>60</v>
      </c>
      <c r="B64" s="284">
        <v>11</v>
      </c>
      <c r="C64" s="275" t="s">
        <v>520</v>
      </c>
      <c r="D64" s="230" t="s">
        <v>523</v>
      </c>
      <c r="E64" s="212">
        <v>9</v>
      </c>
      <c r="F64" s="251" t="s">
        <v>2055</v>
      </c>
      <c r="G64" s="228">
        <v>32</v>
      </c>
      <c r="H64" s="228">
        <v>32</v>
      </c>
      <c r="I64" s="229">
        <v>0.32</v>
      </c>
      <c r="J64" s="211" t="s">
        <v>2876</v>
      </c>
      <c r="K64" s="275" t="s">
        <v>3049</v>
      </c>
    </row>
    <row r="65" spans="1:12" ht="75" x14ac:dyDescent="0.25">
      <c r="A65" s="8">
        <v>61</v>
      </c>
      <c r="B65" s="284">
        <v>12</v>
      </c>
      <c r="C65" s="275" t="s">
        <v>3084</v>
      </c>
      <c r="D65" s="230" t="s">
        <v>610</v>
      </c>
      <c r="E65" s="212">
        <v>9</v>
      </c>
      <c r="F65" s="251" t="s">
        <v>2056</v>
      </c>
      <c r="G65" s="228">
        <v>31</v>
      </c>
      <c r="H65" s="228">
        <v>31</v>
      </c>
      <c r="I65" s="229">
        <v>0.31</v>
      </c>
      <c r="J65" s="211" t="s">
        <v>2876</v>
      </c>
      <c r="K65" s="275" t="s">
        <v>3083</v>
      </c>
    </row>
    <row r="66" spans="1:12" ht="75" x14ac:dyDescent="0.25">
      <c r="A66" s="8">
        <v>62</v>
      </c>
      <c r="B66" s="284">
        <v>13</v>
      </c>
      <c r="C66" s="230" t="s">
        <v>2501</v>
      </c>
      <c r="D66" s="230" t="s">
        <v>2499</v>
      </c>
      <c r="E66" s="212">
        <v>9</v>
      </c>
      <c r="F66" s="251" t="s">
        <v>2057</v>
      </c>
      <c r="G66" s="228">
        <v>27</v>
      </c>
      <c r="H66" s="228">
        <v>27</v>
      </c>
      <c r="I66" s="229">
        <v>0.27</v>
      </c>
      <c r="J66" s="211" t="s">
        <v>2876</v>
      </c>
      <c r="K66" s="230" t="s">
        <v>2986</v>
      </c>
    </row>
    <row r="67" spans="1:12" ht="90" x14ac:dyDescent="0.25">
      <c r="A67" s="8">
        <v>63</v>
      </c>
      <c r="B67" s="284">
        <v>14</v>
      </c>
      <c r="C67" s="275" t="s">
        <v>666</v>
      </c>
      <c r="D67" s="230" t="s">
        <v>2799</v>
      </c>
      <c r="E67" s="212">
        <v>9</v>
      </c>
      <c r="F67" s="251" t="s">
        <v>2058</v>
      </c>
      <c r="G67" s="228">
        <v>21</v>
      </c>
      <c r="H67" s="228">
        <v>21</v>
      </c>
      <c r="I67" s="229">
        <v>0.21</v>
      </c>
      <c r="J67" s="211" t="s">
        <v>2876</v>
      </c>
      <c r="K67" s="275" t="s">
        <v>3115</v>
      </c>
    </row>
    <row r="68" spans="1:12" ht="75" x14ac:dyDescent="0.25">
      <c r="A68" s="8">
        <v>64</v>
      </c>
      <c r="B68" s="284">
        <v>15</v>
      </c>
      <c r="C68" s="230" t="s">
        <v>3020</v>
      </c>
      <c r="D68" s="230" t="s">
        <v>473</v>
      </c>
      <c r="E68" s="212">
        <v>9</v>
      </c>
      <c r="F68" s="251" t="s">
        <v>2059</v>
      </c>
      <c r="G68" s="228">
        <v>17</v>
      </c>
      <c r="H68" s="228">
        <v>17</v>
      </c>
      <c r="I68" s="228">
        <v>17</v>
      </c>
      <c r="J68" s="211" t="s">
        <v>2876</v>
      </c>
      <c r="K68" s="275" t="s">
        <v>3021</v>
      </c>
    </row>
    <row r="69" spans="1:12" ht="60" x14ac:dyDescent="0.25">
      <c r="A69" s="8">
        <v>65</v>
      </c>
      <c r="B69" s="284">
        <v>16</v>
      </c>
      <c r="C69" s="230" t="s">
        <v>2970</v>
      </c>
      <c r="D69" s="230" t="s">
        <v>2969</v>
      </c>
      <c r="E69" s="212">
        <v>9</v>
      </c>
      <c r="F69" s="211" t="s">
        <v>2060</v>
      </c>
      <c r="G69" s="212">
        <v>15</v>
      </c>
      <c r="H69" s="212">
        <v>15</v>
      </c>
      <c r="I69" s="212">
        <v>15</v>
      </c>
      <c r="J69" s="211" t="s">
        <v>2876</v>
      </c>
      <c r="K69" s="230" t="s">
        <v>2976</v>
      </c>
    </row>
    <row r="70" spans="1:12" ht="45" x14ac:dyDescent="0.25">
      <c r="A70" s="8">
        <v>66</v>
      </c>
      <c r="B70" s="284">
        <v>17</v>
      </c>
      <c r="C70" s="275" t="s">
        <v>2784</v>
      </c>
      <c r="D70" s="230" t="s">
        <v>2781</v>
      </c>
      <c r="E70" s="212">
        <v>9</v>
      </c>
      <c r="F70" s="251" t="s">
        <v>2061</v>
      </c>
      <c r="G70" s="228">
        <v>14</v>
      </c>
      <c r="H70" s="228">
        <v>14</v>
      </c>
      <c r="I70" s="228">
        <v>14</v>
      </c>
      <c r="J70" s="211" t="s">
        <v>2876</v>
      </c>
      <c r="K70" s="275" t="s">
        <v>2782</v>
      </c>
    </row>
    <row r="71" spans="1:12" ht="75" x14ac:dyDescent="0.25">
      <c r="A71" s="8">
        <v>67</v>
      </c>
      <c r="B71" s="284">
        <v>18</v>
      </c>
      <c r="C71" s="230" t="s">
        <v>2593</v>
      </c>
      <c r="D71" s="230" t="s">
        <v>473</v>
      </c>
      <c r="E71" s="212">
        <v>9</v>
      </c>
      <c r="F71" s="251" t="s">
        <v>2062</v>
      </c>
      <c r="G71" s="228">
        <v>14</v>
      </c>
      <c r="H71" s="228">
        <v>14</v>
      </c>
      <c r="I71" s="228">
        <v>14</v>
      </c>
      <c r="J71" s="211" t="s">
        <v>2876</v>
      </c>
      <c r="K71" s="275" t="s">
        <v>3021</v>
      </c>
    </row>
    <row r="72" spans="1:12" ht="75" x14ac:dyDescent="0.25">
      <c r="A72" s="8">
        <v>68</v>
      </c>
      <c r="B72" s="284">
        <v>19</v>
      </c>
      <c r="C72" s="275" t="s">
        <v>2529</v>
      </c>
      <c r="D72" s="230" t="s">
        <v>436</v>
      </c>
      <c r="E72" s="212">
        <v>9</v>
      </c>
      <c r="F72" s="251" t="s">
        <v>2063</v>
      </c>
      <c r="G72" s="228">
        <v>12</v>
      </c>
      <c r="H72" s="228">
        <v>12</v>
      </c>
      <c r="I72" s="229">
        <v>0.12</v>
      </c>
      <c r="J72" s="211" t="s">
        <v>2876</v>
      </c>
      <c r="K72" s="275" t="s">
        <v>3002</v>
      </c>
    </row>
    <row r="73" spans="1:12" ht="75" x14ac:dyDescent="0.25">
      <c r="A73" s="8">
        <v>69</v>
      </c>
      <c r="B73" s="284">
        <v>20</v>
      </c>
      <c r="C73" s="275" t="s">
        <v>2993</v>
      </c>
      <c r="D73" s="230" t="s">
        <v>436</v>
      </c>
      <c r="E73" s="212">
        <v>9</v>
      </c>
      <c r="F73" s="251" t="s">
        <v>2064</v>
      </c>
      <c r="G73" s="228">
        <v>9</v>
      </c>
      <c r="H73" s="228">
        <v>9</v>
      </c>
      <c r="I73" s="229">
        <v>0.09</v>
      </c>
      <c r="J73" s="211" t="s">
        <v>2876</v>
      </c>
      <c r="K73" s="275" t="s">
        <v>3002</v>
      </c>
    </row>
    <row r="74" spans="1:12" ht="75" x14ac:dyDescent="0.25">
      <c r="A74" s="8">
        <v>70</v>
      </c>
      <c r="B74" s="284">
        <v>21</v>
      </c>
      <c r="C74" s="275" t="s">
        <v>537</v>
      </c>
      <c r="D74" s="230" t="s">
        <v>3177</v>
      </c>
      <c r="E74" s="212">
        <v>9</v>
      </c>
      <c r="F74" s="251" t="s">
        <v>2065</v>
      </c>
      <c r="G74" s="228">
        <v>7</v>
      </c>
      <c r="H74" s="228">
        <v>7</v>
      </c>
      <c r="I74" s="229">
        <v>7.0000000000000007E-2</v>
      </c>
      <c r="J74" s="211" t="s">
        <v>2876</v>
      </c>
      <c r="K74" s="275" t="s">
        <v>3182</v>
      </c>
    </row>
    <row r="75" spans="1:12" ht="75" x14ac:dyDescent="0.25">
      <c r="A75" s="8">
        <v>71</v>
      </c>
      <c r="B75" s="284">
        <v>22</v>
      </c>
      <c r="C75" s="275" t="s">
        <v>3183</v>
      </c>
      <c r="D75" s="230" t="s">
        <v>3177</v>
      </c>
      <c r="E75" s="212">
        <v>9</v>
      </c>
      <c r="F75" s="251" t="s">
        <v>2066</v>
      </c>
      <c r="G75" s="228">
        <v>7</v>
      </c>
      <c r="H75" s="228">
        <v>7</v>
      </c>
      <c r="I75" s="229">
        <v>7.0000000000000007E-2</v>
      </c>
      <c r="J75" s="211" t="s">
        <v>2876</v>
      </c>
      <c r="K75" s="275" t="s">
        <v>3182</v>
      </c>
    </row>
    <row r="76" spans="1:12" ht="60.75" x14ac:dyDescent="0.3">
      <c r="A76" s="8">
        <v>72</v>
      </c>
      <c r="B76" s="345">
        <v>1</v>
      </c>
      <c r="C76" s="276" t="s">
        <v>701</v>
      </c>
      <c r="D76" s="235" t="s">
        <v>702</v>
      </c>
      <c r="E76" s="214">
        <v>10</v>
      </c>
      <c r="F76" s="202" t="s">
        <v>2067</v>
      </c>
      <c r="G76" s="233">
        <v>82</v>
      </c>
      <c r="H76" s="233">
        <v>82</v>
      </c>
      <c r="I76" s="234">
        <f>H76/100</f>
        <v>0.82</v>
      </c>
      <c r="J76" s="387" t="s">
        <v>2874</v>
      </c>
      <c r="K76" s="276" t="s">
        <v>3143</v>
      </c>
      <c r="L76" s="69" t="s">
        <v>1056</v>
      </c>
    </row>
    <row r="77" spans="1:12" ht="75" x14ac:dyDescent="0.25">
      <c r="A77" s="8">
        <v>73</v>
      </c>
      <c r="B77" s="345">
        <v>2</v>
      </c>
      <c r="C77" s="235" t="s">
        <v>685</v>
      </c>
      <c r="D77" s="235" t="s">
        <v>672</v>
      </c>
      <c r="E77" s="214">
        <v>10</v>
      </c>
      <c r="F77" s="213" t="s">
        <v>2068</v>
      </c>
      <c r="G77" s="214">
        <v>78</v>
      </c>
      <c r="H77" s="214">
        <v>78</v>
      </c>
      <c r="I77" s="214">
        <v>78</v>
      </c>
      <c r="J77" s="375" t="s">
        <v>2887</v>
      </c>
      <c r="K77" s="235" t="s">
        <v>3127</v>
      </c>
    </row>
    <row r="78" spans="1:12" ht="75" x14ac:dyDescent="0.25">
      <c r="A78" s="8">
        <v>74</v>
      </c>
      <c r="B78" s="345">
        <v>3</v>
      </c>
      <c r="C78" s="235" t="s">
        <v>485</v>
      </c>
      <c r="D78" s="235" t="s">
        <v>473</v>
      </c>
      <c r="E78" s="214">
        <v>10</v>
      </c>
      <c r="F78" s="202" t="s">
        <v>2069</v>
      </c>
      <c r="G78" s="233">
        <v>77</v>
      </c>
      <c r="H78" s="233">
        <v>77</v>
      </c>
      <c r="I78" s="233">
        <v>77</v>
      </c>
      <c r="J78" s="375" t="s">
        <v>2887</v>
      </c>
      <c r="K78" s="276" t="s">
        <v>3021</v>
      </c>
    </row>
    <row r="79" spans="1:12" ht="90" x14ac:dyDescent="0.25">
      <c r="A79" s="8">
        <v>75</v>
      </c>
      <c r="B79" s="345">
        <v>4</v>
      </c>
      <c r="C79" s="276" t="s">
        <v>648</v>
      </c>
      <c r="D79" s="235" t="s">
        <v>2799</v>
      </c>
      <c r="E79" s="214">
        <v>10</v>
      </c>
      <c r="F79" s="202" t="s">
        <v>2070</v>
      </c>
      <c r="G79" s="233">
        <v>76</v>
      </c>
      <c r="H79" s="233">
        <v>76</v>
      </c>
      <c r="I79" s="234">
        <v>0.76</v>
      </c>
      <c r="J79" s="375" t="s">
        <v>2887</v>
      </c>
      <c r="K79" s="276" t="s">
        <v>3108</v>
      </c>
    </row>
    <row r="80" spans="1:12" ht="90" x14ac:dyDescent="0.25">
      <c r="A80" s="8">
        <v>76</v>
      </c>
      <c r="B80" s="345">
        <v>5</v>
      </c>
      <c r="C80" s="276" t="s">
        <v>646</v>
      </c>
      <c r="D80" s="235" t="s">
        <v>2799</v>
      </c>
      <c r="E80" s="214">
        <v>10</v>
      </c>
      <c r="F80" s="202" t="s">
        <v>2071</v>
      </c>
      <c r="G80" s="233">
        <v>74</v>
      </c>
      <c r="H80" s="233">
        <v>74</v>
      </c>
      <c r="I80" s="234">
        <v>0.74</v>
      </c>
      <c r="J80" s="375" t="s">
        <v>2887</v>
      </c>
      <c r="K80" s="276" t="s">
        <v>3108</v>
      </c>
    </row>
    <row r="81" spans="1:11" ht="75" x14ac:dyDescent="0.25">
      <c r="A81" s="8">
        <v>77</v>
      </c>
      <c r="B81" s="345">
        <v>6</v>
      </c>
      <c r="C81" s="235" t="s">
        <v>528</v>
      </c>
      <c r="D81" s="235" t="s">
        <v>523</v>
      </c>
      <c r="E81" s="214">
        <v>10</v>
      </c>
      <c r="F81" s="213" t="s">
        <v>2072</v>
      </c>
      <c r="G81" s="214">
        <v>69</v>
      </c>
      <c r="H81" s="214">
        <v>69</v>
      </c>
      <c r="I81" s="126">
        <v>0.69</v>
      </c>
      <c r="J81" s="375" t="s">
        <v>2887</v>
      </c>
      <c r="K81" s="235" t="s">
        <v>3048</v>
      </c>
    </row>
    <row r="82" spans="1:11" ht="90" x14ac:dyDescent="0.25">
      <c r="A82" s="8">
        <v>78</v>
      </c>
      <c r="B82" s="345">
        <v>7</v>
      </c>
      <c r="C82" s="276" t="s">
        <v>645</v>
      </c>
      <c r="D82" s="235" t="s">
        <v>2799</v>
      </c>
      <c r="E82" s="214">
        <v>10</v>
      </c>
      <c r="F82" s="202" t="s">
        <v>2073</v>
      </c>
      <c r="G82" s="233">
        <v>68</v>
      </c>
      <c r="H82" s="233">
        <v>68</v>
      </c>
      <c r="I82" s="234">
        <v>0.68</v>
      </c>
      <c r="J82" s="375" t="s">
        <v>2887</v>
      </c>
      <c r="K82" s="276" t="s">
        <v>3108</v>
      </c>
    </row>
    <row r="83" spans="1:11" ht="75" x14ac:dyDescent="0.25">
      <c r="A83" s="8">
        <v>79</v>
      </c>
      <c r="B83" s="345">
        <v>8</v>
      </c>
      <c r="C83" s="235" t="s">
        <v>495</v>
      </c>
      <c r="D83" s="235" t="s">
        <v>473</v>
      </c>
      <c r="E83" s="214">
        <v>10</v>
      </c>
      <c r="F83" s="202" t="s">
        <v>2074</v>
      </c>
      <c r="G83" s="233">
        <v>68</v>
      </c>
      <c r="H83" s="233">
        <v>68</v>
      </c>
      <c r="I83" s="233">
        <v>68</v>
      </c>
      <c r="J83" s="375" t="s">
        <v>2887</v>
      </c>
      <c r="K83" s="276" t="s">
        <v>3021</v>
      </c>
    </row>
    <row r="84" spans="1:11" ht="75" x14ac:dyDescent="0.25">
      <c r="A84" s="8">
        <v>80</v>
      </c>
      <c r="B84" s="345">
        <v>9</v>
      </c>
      <c r="C84" s="235" t="s">
        <v>486</v>
      </c>
      <c r="D84" s="235" t="s">
        <v>473</v>
      </c>
      <c r="E84" s="214">
        <v>10</v>
      </c>
      <c r="F84" s="202" t="s">
        <v>2075</v>
      </c>
      <c r="G84" s="233">
        <v>66</v>
      </c>
      <c r="H84" s="233">
        <v>66</v>
      </c>
      <c r="I84" s="233">
        <v>66</v>
      </c>
      <c r="J84" s="375" t="s">
        <v>2887</v>
      </c>
      <c r="K84" s="276" t="s">
        <v>3021</v>
      </c>
    </row>
    <row r="85" spans="1:11" ht="90" x14ac:dyDescent="0.25">
      <c r="A85" s="8">
        <v>81</v>
      </c>
      <c r="B85" s="345">
        <v>10</v>
      </c>
      <c r="C85" s="276" t="s">
        <v>650</v>
      </c>
      <c r="D85" s="235" t="s">
        <v>2799</v>
      </c>
      <c r="E85" s="214">
        <v>10</v>
      </c>
      <c r="F85" s="202" t="s">
        <v>2076</v>
      </c>
      <c r="G85" s="233">
        <v>62</v>
      </c>
      <c r="H85" s="233">
        <v>62</v>
      </c>
      <c r="I85" s="234">
        <v>0.62</v>
      </c>
      <c r="J85" s="375" t="s">
        <v>2887</v>
      </c>
      <c r="K85" s="276" t="s">
        <v>3108</v>
      </c>
    </row>
    <row r="86" spans="1:11" ht="90" x14ac:dyDescent="0.25">
      <c r="A86" s="8">
        <v>82</v>
      </c>
      <c r="B86" s="345">
        <v>11</v>
      </c>
      <c r="C86" s="276" t="s">
        <v>3101</v>
      </c>
      <c r="D86" s="235" t="s">
        <v>2799</v>
      </c>
      <c r="E86" s="214">
        <v>10</v>
      </c>
      <c r="F86" s="202" t="s">
        <v>2077</v>
      </c>
      <c r="G86" s="233">
        <v>61</v>
      </c>
      <c r="H86" s="233">
        <v>61</v>
      </c>
      <c r="I86" s="234">
        <v>0.61</v>
      </c>
      <c r="J86" s="375" t="s">
        <v>2887</v>
      </c>
      <c r="K86" s="276" t="s">
        <v>3108</v>
      </c>
    </row>
    <row r="87" spans="1:11" ht="75" x14ac:dyDescent="0.25">
      <c r="A87" s="8">
        <v>83</v>
      </c>
      <c r="B87" s="345">
        <v>12</v>
      </c>
      <c r="C87" s="276" t="s">
        <v>583</v>
      </c>
      <c r="D87" s="235" t="s">
        <v>2721</v>
      </c>
      <c r="E87" s="214">
        <v>10</v>
      </c>
      <c r="F87" s="202" t="s">
        <v>2078</v>
      </c>
      <c r="G87" s="233">
        <v>56</v>
      </c>
      <c r="H87" s="233">
        <v>56</v>
      </c>
      <c r="I87" s="234">
        <v>0.56000000000000005</v>
      </c>
      <c r="J87" s="375" t="s">
        <v>2887</v>
      </c>
      <c r="K87" s="276" t="s">
        <v>3163</v>
      </c>
    </row>
    <row r="88" spans="1:11" ht="75" x14ac:dyDescent="0.25">
      <c r="A88" s="8">
        <v>84</v>
      </c>
      <c r="B88" s="345">
        <v>13</v>
      </c>
      <c r="C88" s="276" t="s">
        <v>3184</v>
      </c>
      <c r="D88" s="235" t="s">
        <v>3177</v>
      </c>
      <c r="E88" s="214">
        <v>10</v>
      </c>
      <c r="F88" s="202" t="s">
        <v>2079</v>
      </c>
      <c r="G88" s="233">
        <v>55</v>
      </c>
      <c r="H88" s="233">
        <v>55</v>
      </c>
      <c r="I88" s="234">
        <v>0.55000000000000004</v>
      </c>
      <c r="J88" s="202" t="s">
        <v>2876</v>
      </c>
      <c r="K88" s="276" t="s">
        <v>3182</v>
      </c>
    </row>
    <row r="89" spans="1:11" ht="90" x14ac:dyDescent="0.25">
      <c r="A89" s="8">
        <v>85</v>
      </c>
      <c r="B89" s="345">
        <v>14</v>
      </c>
      <c r="C89" s="276" t="s">
        <v>651</v>
      </c>
      <c r="D89" s="235" t="s">
        <v>2799</v>
      </c>
      <c r="E89" s="214">
        <v>10</v>
      </c>
      <c r="F89" s="202" t="s">
        <v>2080</v>
      </c>
      <c r="G89" s="233">
        <v>54</v>
      </c>
      <c r="H89" s="233">
        <v>54</v>
      </c>
      <c r="I89" s="234">
        <v>0.54</v>
      </c>
      <c r="J89" s="202" t="s">
        <v>2876</v>
      </c>
      <c r="K89" s="276" t="s">
        <v>3108</v>
      </c>
    </row>
    <row r="90" spans="1:11" ht="75" x14ac:dyDescent="0.25">
      <c r="A90" s="8">
        <v>86</v>
      </c>
      <c r="B90" s="345">
        <v>15</v>
      </c>
      <c r="C90" s="235" t="s">
        <v>527</v>
      </c>
      <c r="D90" s="235" t="s">
        <v>523</v>
      </c>
      <c r="E90" s="214">
        <v>10</v>
      </c>
      <c r="F90" s="213" t="s">
        <v>2081</v>
      </c>
      <c r="G90" s="214">
        <v>49</v>
      </c>
      <c r="H90" s="214">
        <v>49</v>
      </c>
      <c r="I90" s="126">
        <v>0.49</v>
      </c>
      <c r="J90" s="202" t="s">
        <v>2876</v>
      </c>
      <c r="K90" s="235" t="s">
        <v>3048</v>
      </c>
    </row>
    <row r="91" spans="1:11" ht="75" x14ac:dyDescent="0.25">
      <c r="A91" s="8">
        <v>87</v>
      </c>
      <c r="B91" s="345">
        <v>16</v>
      </c>
      <c r="C91" s="276" t="s">
        <v>2540</v>
      </c>
      <c r="D91" s="235" t="s">
        <v>436</v>
      </c>
      <c r="E91" s="214">
        <v>10</v>
      </c>
      <c r="F91" s="202" t="s">
        <v>2082</v>
      </c>
      <c r="G91" s="233">
        <v>38</v>
      </c>
      <c r="H91" s="233">
        <v>38</v>
      </c>
      <c r="I91" s="234">
        <v>0.38</v>
      </c>
      <c r="J91" s="202" t="s">
        <v>2876</v>
      </c>
      <c r="K91" s="276" t="s">
        <v>3002</v>
      </c>
    </row>
    <row r="92" spans="1:11" ht="90" x14ac:dyDescent="0.25">
      <c r="A92" s="8">
        <v>88</v>
      </c>
      <c r="B92" s="345">
        <v>17</v>
      </c>
      <c r="C92" s="276" t="s">
        <v>668</v>
      </c>
      <c r="D92" s="235" t="s">
        <v>2799</v>
      </c>
      <c r="E92" s="214">
        <v>10</v>
      </c>
      <c r="F92" s="202" t="s">
        <v>2083</v>
      </c>
      <c r="G92" s="233">
        <v>35</v>
      </c>
      <c r="H92" s="233">
        <v>35</v>
      </c>
      <c r="I92" s="234">
        <v>0.35</v>
      </c>
      <c r="J92" s="202" t="s">
        <v>2876</v>
      </c>
      <c r="K92" s="276" t="s">
        <v>3108</v>
      </c>
    </row>
    <row r="93" spans="1:11" ht="75" x14ac:dyDescent="0.25">
      <c r="A93" s="8">
        <v>89</v>
      </c>
      <c r="B93" s="345">
        <v>18</v>
      </c>
      <c r="C93" s="276" t="s">
        <v>3165</v>
      </c>
      <c r="D93" s="235" t="s">
        <v>2721</v>
      </c>
      <c r="E93" s="214">
        <v>10</v>
      </c>
      <c r="F93" s="202" t="s">
        <v>2084</v>
      </c>
      <c r="G93" s="233">
        <v>32</v>
      </c>
      <c r="H93" s="233">
        <v>32</v>
      </c>
      <c r="I93" s="234">
        <v>0.32</v>
      </c>
      <c r="J93" s="202" t="s">
        <v>2876</v>
      </c>
      <c r="K93" s="276" t="s">
        <v>3163</v>
      </c>
    </row>
    <row r="94" spans="1:11" ht="75" x14ac:dyDescent="0.25">
      <c r="A94" s="8">
        <v>90</v>
      </c>
      <c r="B94" s="345">
        <v>19</v>
      </c>
      <c r="C94" s="314" t="s">
        <v>600</v>
      </c>
      <c r="D94" s="270" t="s">
        <v>587</v>
      </c>
      <c r="E94" s="214">
        <v>10</v>
      </c>
      <c r="F94" s="202" t="s">
        <v>2085</v>
      </c>
      <c r="G94" s="233">
        <v>31</v>
      </c>
      <c r="H94" s="233">
        <v>31</v>
      </c>
      <c r="I94" s="234">
        <f>H94/100</f>
        <v>0.31</v>
      </c>
      <c r="J94" s="202" t="s">
        <v>2876</v>
      </c>
      <c r="K94" s="270" t="s">
        <v>3076</v>
      </c>
    </row>
    <row r="95" spans="1:11" ht="75" x14ac:dyDescent="0.25">
      <c r="A95" s="8">
        <v>91</v>
      </c>
      <c r="B95" s="345">
        <v>20</v>
      </c>
      <c r="C95" s="235" t="s">
        <v>524</v>
      </c>
      <c r="D95" s="235" t="s">
        <v>523</v>
      </c>
      <c r="E95" s="214">
        <v>10</v>
      </c>
      <c r="F95" s="213" t="s">
        <v>2086</v>
      </c>
      <c r="G95" s="214">
        <v>25</v>
      </c>
      <c r="H95" s="214">
        <v>25</v>
      </c>
      <c r="I95" s="126">
        <v>0.25</v>
      </c>
      <c r="J95" s="202" t="s">
        <v>2876</v>
      </c>
      <c r="K95" s="235" t="s">
        <v>3048</v>
      </c>
    </row>
    <row r="96" spans="1:11" ht="75" x14ac:dyDescent="0.25">
      <c r="A96" s="8">
        <v>92</v>
      </c>
      <c r="B96" s="345">
        <v>21</v>
      </c>
      <c r="C96" s="235" t="s">
        <v>681</v>
      </c>
      <c r="D96" s="235" t="s">
        <v>672</v>
      </c>
      <c r="E96" s="214">
        <v>10</v>
      </c>
      <c r="F96" s="213" t="s">
        <v>2087</v>
      </c>
      <c r="G96" s="214">
        <v>16</v>
      </c>
      <c r="H96" s="214">
        <v>16</v>
      </c>
      <c r="I96" s="214">
        <v>16</v>
      </c>
      <c r="J96" s="202" t="s">
        <v>2876</v>
      </c>
      <c r="K96" s="235" t="s">
        <v>3127</v>
      </c>
    </row>
    <row r="97" spans="1:12" ht="60" x14ac:dyDescent="0.25">
      <c r="A97" s="8">
        <v>93</v>
      </c>
      <c r="B97" s="345">
        <v>22</v>
      </c>
      <c r="C97" s="235" t="s">
        <v>2481</v>
      </c>
      <c r="D97" s="235" t="s">
        <v>2969</v>
      </c>
      <c r="E97" s="214">
        <v>10</v>
      </c>
      <c r="F97" s="213" t="s">
        <v>2088</v>
      </c>
      <c r="G97" s="214">
        <v>15</v>
      </c>
      <c r="H97" s="214">
        <v>15</v>
      </c>
      <c r="I97" s="214">
        <v>15</v>
      </c>
      <c r="J97" s="202" t="s">
        <v>2876</v>
      </c>
      <c r="K97" s="235" t="s">
        <v>2976</v>
      </c>
    </row>
    <row r="98" spans="1:12" ht="75" x14ac:dyDescent="0.25">
      <c r="A98" s="8">
        <v>94</v>
      </c>
      <c r="B98" s="345">
        <v>23</v>
      </c>
      <c r="C98" s="235" t="s">
        <v>533</v>
      </c>
      <c r="D98" s="235" t="s">
        <v>523</v>
      </c>
      <c r="E98" s="214">
        <v>10</v>
      </c>
      <c r="F98" s="213" t="s">
        <v>2089</v>
      </c>
      <c r="G98" s="214">
        <v>13</v>
      </c>
      <c r="H98" s="214">
        <v>13</v>
      </c>
      <c r="I98" s="126">
        <v>0.13</v>
      </c>
      <c r="J98" s="202" t="s">
        <v>2876</v>
      </c>
      <c r="K98" s="235" t="s">
        <v>3048</v>
      </c>
    </row>
    <row r="99" spans="1:12" ht="75" x14ac:dyDescent="0.25">
      <c r="A99" s="8">
        <v>95</v>
      </c>
      <c r="B99" s="345">
        <v>24</v>
      </c>
      <c r="C99" s="235" t="s">
        <v>2505</v>
      </c>
      <c r="D99" s="235" t="s">
        <v>2499</v>
      </c>
      <c r="E99" s="214">
        <v>10</v>
      </c>
      <c r="F99" s="202" t="s">
        <v>2090</v>
      </c>
      <c r="G99" s="233">
        <v>12</v>
      </c>
      <c r="H99" s="233">
        <v>12</v>
      </c>
      <c r="I99" s="234">
        <v>0.12</v>
      </c>
      <c r="J99" s="202" t="s">
        <v>2876</v>
      </c>
      <c r="K99" s="235" t="s">
        <v>2986</v>
      </c>
    </row>
    <row r="100" spans="1:12" ht="90" x14ac:dyDescent="0.25">
      <c r="A100" s="8">
        <v>96</v>
      </c>
      <c r="B100" s="345">
        <v>25</v>
      </c>
      <c r="C100" s="276" t="s">
        <v>649</v>
      </c>
      <c r="D100" s="235" t="s">
        <v>2799</v>
      </c>
      <c r="E100" s="214">
        <v>10</v>
      </c>
      <c r="F100" s="202" t="s">
        <v>2091</v>
      </c>
      <c r="G100" s="233">
        <v>12</v>
      </c>
      <c r="H100" s="233">
        <v>12</v>
      </c>
      <c r="I100" s="234">
        <v>0.12</v>
      </c>
      <c r="J100" s="202" t="s">
        <v>2876</v>
      </c>
      <c r="K100" s="276" t="s">
        <v>3108</v>
      </c>
    </row>
    <row r="101" spans="1:12" ht="75" x14ac:dyDescent="0.25">
      <c r="A101" s="8">
        <v>97</v>
      </c>
      <c r="B101" s="345">
        <v>26</v>
      </c>
      <c r="C101" s="235" t="s">
        <v>2987</v>
      </c>
      <c r="D101" s="235" t="s">
        <v>2499</v>
      </c>
      <c r="E101" s="214">
        <v>10</v>
      </c>
      <c r="F101" s="202" t="s">
        <v>2092</v>
      </c>
      <c r="G101" s="233">
        <v>10</v>
      </c>
      <c r="H101" s="233">
        <v>10</v>
      </c>
      <c r="I101" s="234">
        <v>0.1</v>
      </c>
      <c r="J101" s="202" t="s">
        <v>2876</v>
      </c>
      <c r="K101" s="235" t="s">
        <v>2986</v>
      </c>
    </row>
    <row r="102" spans="1:12" ht="75.75" x14ac:dyDescent="0.3">
      <c r="A102" s="8">
        <v>98</v>
      </c>
      <c r="B102" s="304">
        <v>1</v>
      </c>
      <c r="C102" s="323" t="s">
        <v>593</v>
      </c>
      <c r="D102" s="147" t="s">
        <v>587</v>
      </c>
      <c r="E102" s="215">
        <v>11</v>
      </c>
      <c r="F102" s="252" t="s">
        <v>2093</v>
      </c>
      <c r="G102" s="266">
        <v>82</v>
      </c>
      <c r="H102" s="266">
        <v>82</v>
      </c>
      <c r="I102" s="254">
        <f>H102/100</f>
        <v>0.82</v>
      </c>
      <c r="J102" s="388" t="s">
        <v>2874</v>
      </c>
      <c r="K102" s="147" t="s">
        <v>3076</v>
      </c>
      <c r="L102" s="69" t="s">
        <v>1056</v>
      </c>
    </row>
    <row r="103" spans="1:12" ht="45" x14ac:dyDescent="0.25">
      <c r="A103" s="8">
        <v>99</v>
      </c>
      <c r="B103" s="304">
        <v>2</v>
      </c>
      <c r="C103" s="277" t="s">
        <v>733</v>
      </c>
      <c r="D103" s="278" t="s">
        <v>2781</v>
      </c>
      <c r="E103" s="215">
        <v>11</v>
      </c>
      <c r="F103" s="252" t="s">
        <v>2094</v>
      </c>
      <c r="G103" s="266">
        <v>79</v>
      </c>
      <c r="H103" s="266">
        <v>79</v>
      </c>
      <c r="I103" s="266">
        <v>79</v>
      </c>
      <c r="J103" s="388" t="s">
        <v>2887</v>
      </c>
      <c r="K103" s="277" t="s">
        <v>2782</v>
      </c>
    </row>
    <row r="104" spans="1:12" ht="90" x14ac:dyDescent="0.25">
      <c r="A104" s="8">
        <v>100</v>
      </c>
      <c r="B104" s="304">
        <v>3</v>
      </c>
      <c r="C104" s="277" t="s">
        <v>654</v>
      </c>
      <c r="D104" s="278" t="s">
        <v>2799</v>
      </c>
      <c r="E104" s="215">
        <v>11</v>
      </c>
      <c r="F104" s="252" t="s">
        <v>2095</v>
      </c>
      <c r="G104" s="266">
        <v>78</v>
      </c>
      <c r="H104" s="266">
        <v>78</v>
      </c>
      <c r="I104" s="254">
        <v>0.78</v>
      </c>
      <c r="J104" s="388" t="s">
        <v>2887</v>
      </c>
      <c r="K104" s="277" t="s">
        <v>3108</v>
      </c>
    </row>
    <row r="105" spans="1:12" ht="75" x14ac:dyDescent="0.25">
      <c r="A105" s="8">
        <v>101</v>
      </c>
      <c r="B105" s="304">
        <v>4</v>
      </c>
      <c r="C105" s="323" t="s">
        <v>607</v>
      </c>
      <c r="D105" s="147" t="s">
        <v>587</v>
      </c>
      <c r="E105" s="215">
        <v>11</v>
      </c>
      <c r="F105" s="252" t="s">
        <v>2096</v>
      </c>
      <c r="G105" s="266">
        <v>75</v>
      </c>
      <c r="H105" s="266">
        <v>75</v>
      </c>
      <c r="I105" s="254">
        <f>H105/100</f>
        <v>0.75</v>
      </c>
      <c r="J105" s="388" t="s">
        <v>2887</v>
      </c>
      <c r="K105" s="147" t="s">
        <v>3076</v>
      </c>
    </row>
    <row r="106" spans="1:12" ht="60" x14ac:dyDescent="0.25">
      <c r="A106" s="8">
        <v>102</v>
      </c>
      <c r="B106" s="304">
        <v>5</v>
      </c>
      <c r="C106" s="278" t="s">
        <v>2475</v>
      </c>
      <c r="D106" s="278" t="s">
        <v>2969</v>
      </c>
      <c r="E106" s="215">
        <v>11</v>
      </c>
      <c r="F106" s="21" t="s">
        <v>2097</v>
      </c>
      <c r="G106" s="215">
        <v>75</v>
      </c>
      <c r="H106" s="215">
        <v>75</v>
      </c>
      <c r="I106" s="215">
        <v>75</v>
      </c>
      <c r="J106" s="388" t="s">
        <v>2887</v>
      </c>
      <c r="K106" s="278" t="s">
        <v>2976</v>
      </c>
    </row>
    <row r="107" spans="1:12" ht="75" x14ac:dyDescent="0.25">
      <c r="A107" s="8">
        <v>103</v>
      </c>
      <c r="B107" s="304">
        <v>6</v>
      </c>
      <c r="C107" s="277" t="s">
        <v>3166</v>
      </c>
      <c r="D107" s="278" t="s">
        <v>2721</v>
      </c>
      <c r="E107" s="215">
        <v>11</v>
      </c>
      <c r="F107" s="252" t="s">
        <v>2098</v>
      </c>
      <c r="G107" s="266">
        <v>72</v>
      </c>
      <c r="H107" s="266">
        <v>72</v>
      </c>
      <c r="I107" s="254">
        <v>0.72</v>
      </c>
      <c r="J107" s="388" t="s">
        <v>2887</v>
      </c>
      <c r="K107" s="277" t="s">
        <v>3163</v>
      </c>
    </row>
    <row r="108" spans="1:12" ht="90" x14ac:dyDescent="0.25">
      <c r="A108" s="8">
        <v>104</v>
      </c>
      <c r="B108" s="304">
        <v>7</v>
      </c>
      <c r="C108" s="277" t="s">
        <v>657</v>
      </c>
      <c r="D108" s="278" t="s">
        <v>2799</v>
      </c>
      <c r="E108" s="215">
        <v>11</v>
      </c>
      <c r="F108" s="252" t="s">
        <v>2099</v>
      </c>
      <c r="G108" s="266">
        <v>68</v>
      </c>
      <c r="H108" s="266">
        <v>68</v>
      </c>
      <c r="I108" s="254">
        <v>0.68</v>
      </c>
      <c r="J108" s="388" t="s">
        <v>2887</v>
      </c>
      <c r="K108" s="277" t="s">
        <v>3108</v>
      </c>
    </row>
    <row r="109" spans="1:12" ht="90" x14ac:dyDescent="0.25">
      <c r="A109" s="8">
        <v>105</v>
      </c>
      <c r="B109" s="304">
        <v>8</v>
      </c>
      <c r="C109" s="277" t="s">
        <v>663</v>
      </c>
      <c r="D109" s="278" t="s">
        <v>2799</v>
      </c>
      <c r="E109" s="215">
        <v>11</v>
      </c>
      <c r="F109" s="252" t="s">
        <v>2100</v>
      </c>
      <c r="G109" s="266">
        <v>64</v>
      </c>
      <c r="H109" s="266">
        <v>64</v>
      </c>
      <c r="I109" s="254">
        <v>0.64</v>
      </c>
      <c r="J109" s="388" t="s">
        <v>2887</v>
      </c>
      <c r="K109" s="277" t="s">
        <v>3108</v>
      </c>
    </row>
    <row r="110" spans="1:12" ht="60" x14ac:dyDescent="0.25">
      <c r="A110" s="8">
        <v>106</v>
      </c>
      <c r="B110" s="304">
        <v>9</v>
      </c>
      <c r="C110" s="278" t="s">
        <v>2473</v>
      </c>
      <c r="D110" s="278" t="s">
        <v>2969</v>
      </c>
      <c r="E110" s="215">
        <v>11</v>
      </c>
      <c r="F110" s="21" t="s">
        <v>2101</v>
      </c>
      <c r="G110" s="215">
        <v>61</v>
      </c>
      <c r="H110" s="215">
        <v>61</v>
      </c>
      <c r="I110" s="215">
        <v>61</v>
      </c>
      <c r="J110" s="388" t="s">
        <v>2887</v>
      </c>
      <c r="K110" s="278" t="s">
        <v>2976</v>
      </c>
    </row>
    <row r="111" spans="1:12" ht="75" x14ac:dyDescent="0.25">
      <c r="A111" s="8">
        <v>107</v>
      </c>
      <c r="B111" s="304">
        <v>10</v>
      </c>
      <c r="C111" s="278" t="s">
        <v>496</v>
      </c>
      <c r="D111" s="278" t="s">
        <v>473</v>
      </c>
      <c r="E111" s="215">
        <v>11</v>
      </c>
      <c r="F111" s="252" t="s">
        <v>2102</v>
      </c>
      <c r="G111" s="266">
        <v>56</v>
      </c>
      <c r="H111" s="266">
        <v>56</v>
      </c>
      <c r="I111" s="266">
        <v>56</v>
      </c>
      <c r="J111" s="388" t="s">
        <v>2887</v>
      </c>
      <c r="K111" s="277" t="s">
        <v>3016</v>
      </c>
    </row>
    <row r="112" spans="1:12" ht="90" x14ac:dyDescent="0.25">
      <c r="A112" s="8">
        <v>108</v>
      </c>
      <c r="B112" s="304">
        <v>11</v>
      </c>
      <c r="C112" s="277" t="s">
        <v>658</v>
      </c>
      <c r="D112" s="278" t="s">
        <v>2799</v>
      </c>
      <c r="E112" s="215">
        <v>11</v>
      </c>
      <c r="F112" s="252" t="s">
        <v>2103</v>
      </c>
      <c r="G112" s="266">
        <v>53</v>
      </c>
      <c r="H112" s="266">
        <v>53</v>
      </c>
      <c r="I112" s="254">
        <v>0.53</v>
      </c>
      <c r="J112" s="388" t="s">
        <v>2887</v>
      </c>
      <c r="K112" s="277" t="s">
        <v>3108</v>
      </c>
    </row>
    <row r="113" spans="1:11" ht="45" x14ac:dyDescent="0.25">
      <c r="A113" s="8">
        <v>109</v>
      </c>
      <c r="B113" s="304">
        <v>12</v>
      </c>
      <c r="C113" s="277" t="s">
        <v>734</v>
      </c>
      <c r="D113" s="278" t="s">
        <v>2781</v>
      </c>
      <c r="E113" s="215">
        <v>11</v>
      </c>
      <c r="F113" s="252" t="s">
        <v>2104</v>
      </c>
      <c r="G113" s="266">
        <v>46</v>
      </c>
      <c r="H113" s="266">
        <v>46</v>
      </c>
      <c r="I113" s="266">
        <v>46</v>
      </c>
      <c r="J113" s="388" t="s">
        <v>2887</v>
      </c>
      <c r="K113" s="277" t="s">
        <v>2782</v>
      </c>
    </row>
    <row r="114" spans="1:11" ht="60" x14ac:dyDescent="0.25">
      <c r="A114" s="8">
        <v>110</v>
      </c>
      <c r="B114" s="304">
        <v>13</v>
      </c>
      <c r="C114" s="277" t="s">
        <v>717</v>
      </c>
      <c r="D114" s="278" t="s">
        <v>702</v>
      </c>
      <c r="E114" s="215">
        <v>11</v>
      </c>
      <c r="F114" s="252" t="s">
        <v>2105</v>
      </c>
      <c r="G114" s="266">
        <v>44</v>
      </c>
      <c r="H114" s="266">
        <v>44</v>
      </c>
      <c r="I114" s="254">
        <f>H114/100</f>
        <v>0.44</v>
      </c>
      <c r="J114" s="252" t="s">
        <v>2876</v>
      </c>
      <c r="K114" s="277" t="s">
        <v>3143</v>
      </c>
    </row>
    <row r="115" spans="1:11" ht="90" x14ac:dyDescent="0.25">
      <c r="A115" s="8">
        <v>111</v>
      </c>
      <c r="B115" s="304">
        <v>14</v>
      </c>
      <c r="C115" s="277" t="s">
        <v>659</v>
      </c>
      <c r="D115" s="278" t="s">
        <v>2799</v>
      </c>
      <c r="E115" s="215">
        <v>11</v>
      </c>
      <c r="F115" s="252" t="s">
        <v>2106</v>
      </c>
      <c r="G115" s="266">
        <v>39</v>
      </c>
      <c r="H115" s="266">
        <v>39</v>
      </c>
      <c r="I115" s="254">
        <v>0.39</v>
      </c>
      <c r="J115" s="252" t="s">
        <v>2876</v>
      </c>
      <c r="K115" s="277" t="s">
        <v>3108</v>
      </c>
    </row>
    <row r="116" spans="1:11" ht="75" x14ac:dyDescent="0.25">
      <c r="A116" s="8">
        <v>112</v>
      </c>
      <c r="B116" s="304">
        <v>15</v>
      </c>
      <c r="C116" s="278" t="s">
        <v>3050</v>
      </c>
      <c r="D116" s="278" t="s">
        <v>523</v>
      </c>
      <c r="E116" s="215">
        <v>11</v>
      </c>
      <c r="F116" s="21" t="s">
        <v>2107</v>
      </c>
      <c r="G116" s="215">
        <v>36</v>
      </c>
      <c r="H116" s="215">
        <v>36</v>
      </c>
      <c r="I116" s="124">
        <v>0.36</v>
      </c>
      <c r="J116" s="252" t="s">
        <v>2876</v>
      </c>
      <c r="K116" s="278" t="s">
        <v>3048</v>
      </c>
    </row>
    <row r="117" spans="1:11" ht="75" x14ac:dyDescent="0.25">
      <c r="A117" s="8">
        <v>113</v>
      </c>
      <c r="B117" s="304">
        <v>16</v>
      </c>
      <c r="C117" s="278" t="s">
        <v>3022</v>
      </c>
      <c r="D117" s="278" t="s">
        <v>473</v>
      </c>
      <c r="E117" s="215">
        <v>11</v>
      </c>
      <c r="F117" s="252" t="s">
        <v>2108</v>
      </c>
      <c r="G117" s="266">
        <v>33</v>
      </c>
      <c r="H117" s="266">
        <v>33</v>
      </c>
      <c r="I117" s="266">
        <v>33</v>
      </c>
      <c r="J117" s="252" t="s">
        <v>2876</v>
      </c>
      <c r="K117" s="277" t="s">
        <v>3016</v>
      </c>
    </row>
    <row r="118" spans="1:11" ht="90" x14ac:dyDescent="0.25">
      <c r="A118" s="8">
        <v>114</v>
      </c>
      <c r="B118" s="304">
        <v>17</v>
      </c>
      <c r="C118" s="277" t="s">
        <v>656</v>
      </c>
      <c r="D118" s="278" t="s">
        <v>2799</v>
      </c>
      <c r="E118" s="215">
        <v>11</v>
      </c>
      <c r="F118" s="252" t="s">
        <v>2109</v>
      </c>
      <c r="G118" s="266">
        <v>32</v>
      </c>
      <c r="H118" s="266">
        <v>32</v>
      </c>
      <c r="I118" s="254">
        <v>0.32</v>
      </c>
      <c r="J118" s="252" t="s">
        <v>2876</v>
      </c>
      <c r="K118" s="277" t="s">
        <v>3108</v>
      </c>
    </row>
    <row r="119" spans="1:11" ht="90" x14ac:dyDescent="0.25">
      <c r="A119" s="8">
        <v>115</v>
      </c>
      <c r="B119" s="304">
        <v>18</v>
      </c>
      <c r="C119" s="277" t="s">
        <v>660</v>
      </c>
      <c r="D119" s="278" t="s">
        <v>2799</v>
      </c>
      <c r="E119" s="215">
        <v>11</v>
      </c>
      <c r="F119" s="252" t="s">
        <v>2110</v>
      </c>
      <c r="G119" s="266">
        <v>26</v>
      </c>
      <c r="H119" s="266">
        <v>26</v>
      </c>
      <c r="I119" s="254">
        <v>0.26</v>
      </c>
      <c r="J119" s="252" t="s">
        <v>2876</v>
      </c>
      <c r="K119" s="277" t="s">
        <v>3108</v>
      </c>
    </row>
    <row r="120" spans="1:11" ht="75" x14ac:dyDescent="0.25">
      <c r="A120" s="8">
        <v>116</v>
      </c>
      <c r="B120" s="304">
        <v>19</v>
      </c>
      <c r="C120" s="277" t="s">
        <v>508</v>
      </c>
      <c r="D120" s="147" t="s">
        <v>498</v>
      </c>
      <c r="E120" s="215">
        <v>11</v>
      </c>
      <c r="F120" s="252" t="s">
        <v>2111</v>
      </c>
      <c r="G120" s="266">
        <v>25</v>
      </c>
      <c r="H120" s="266">
        <v>25</v>
      </c>
      <c r="I120" s="254">
        <v>0.26</v>
      </c>
      <c r="J120" s="252" t="s">
        <v>2876</v>
      </c>
      <c r="K120" s="277" t="s">
        <v>3033</v>
      </c>
    </row>
    <row r="121" spans="1:11" ht="60" x14ac:dyDescent="0.25">
      <c r="A121" s="8">
        <v>117</v>
      </c>
      <c r="B121" s="304">
        <v>20</v>
      </c>
      <c r="C121" s="277" t="s">
        <v>705</v>
      </c>
      <c r="D121" s="278" t="s">
        <v>702</v>
      </c>
      <c r="E121" s="215">
        <v>11</v>
      </c>
      <c r="F121" s="252" t="s">
        <v>2112</v>
      </c>
      <c r="G121" s="266">
        <v>21</v>
      </c>
      <c r="H121" s="266">
        <v>21</v>
      </c>
      <c r="I121" s="254">
        <f>H121/100</f>
        <v>0.21</v>
      </c>
      <c r="J121" s="252" t="s">
        <v>2876</v>
      </c>
      <c r="K121" s="277" t="s">
        <v>3143</v>
      </c>
    </row>
    <row r="122" spans="1:11" ht="75" x14ac:dyDescent="0.25">
      <c r="A122" s="8">
        <v>118</v>
      </c>
      <c r="B122" s="304">
        <v>21</v>
      </c>
      <c r="C122" s="278" t="s">
        <v>423</v>
      </c>
      <c r="D122" s="278" t="s">
        <v>2499</v>
      </c>
      <c r="E122" s="215">
        <v>11</v>
      </c>
      <c r="F122" s="252" t="s">
        <v>2113</v>
      </c>
      <c r="G122" s="266">
        <v>17</v>
      </c>
      <c r="H122" s="266">
        <v>17</v>
      </c>
      <c r="I122" s="254">
        <v>0.17</v>
      </c>
      <c r="J122" s="252" t="s">
        <v>2876</v>
      </c>
      <c r="K122" s="278" t="s">
        <v>2986</v>
      </c>
    </row>
    <row r="123" spans="1:11" ht="75" x14ac:dyDescent="0.25">
      <c r="A123" s="8">
        <v>119</v>
      </c>
      <c r="B123" s="304">
        <v>22</v>
      </c>
      <c r="C123" s="277" t="s">
        <v>616</v>
      </c>
      <c r="D123" s="278" t="s">
        <v>610</v>
      </c>
      <c r="E123" s="215">
        <v>11</v>
      </c>
      <c r="F123" s="252" t="s">
        <v>2114</v>
      </c>
      <c r="G123" s="266">
        <v>16</v>
      </c>
      <c r="H123" s="266">
        <v>16</v>
      </c>
      <c r="I123" s="254">
        <v>0.16</v>
      </c>
      <c r="J123" s="252" t="s">
        <v>2876</v>
      </c>
      <c r="K123" s="277" t="s">
        <v>3083</v>
      </c>
    </row>
    <row r="124" spans="1:11" ht="60" x14ac:dyDescent="0.25">
      <c r="A124" s="8">
        <v>120</v>
      </c>
      <c r="B124" s="304">
        <v>23</v>
      </c>
      <c r="C124" s="278" t="s">
        <v>2476</v>
      </c>
      <c r="D124" s="278" t="s">
        <v>2969</v>
      </c>
      <c r="E124" s="215">
        <v>11</v>
      </c>
      <c r="F124" s="21" t="s">
        <v>2115</v>
      </c>
      <c r="G124" s="215">
        <v>10</v>
      </c>
      <c r="H124" s="215">
        <v>10</v>
      </c>
      <c r="I124" s="215">
        <v>10</v>
      </c>
      <c r="J124" s="252" t="s">
        <v>2876</v>
      </c>
      <c r="K124" s="278" t="s">
        <v>2976</v>
      </c>
    </row>
    <row r="125" spans="1:11" ht="60" x14ac:dyDescent="0.25">
      <c r="A125" s="8">
        <v>121</v>
      </c>
      <c r="B125" s="304">
        <v>24</v>
      </c>
      <c r="C125" s="278" t="s">
        <v>2977</v>
      </c>
      <c r="D125" s="278" t="s">
        <v>2969</v>
      </c>
      <c r="E125" s="215">
        <v>11</v>
      </c>
      <c r="F125" s="21" t="s">
        <v>2116</v>
      </c>
      <c r="G125" s="215">
        <v>8</v>
      </c>
      <c r="H125" s="215">
        <v>8</v>
      </c>
      <c r="I125" s="215">
        <v>8</v>
      </c>
      <c r="J125" s="252" t="s">
        <v>2876</v>
      </c>
      <c r="K125" s="278" t="s">
        <v>2976</v>
      </c>
    </row>
    <row r="126" spans="1:11" ht="75" x14ac:dyDescent="0.25">
      <c r="A126" s="8">
        <v>122</v>
      </c>
      <c r="B126" s="304">
        <v>25</v>
      </c>
      <c r="C126" s="323" t="s">
        <v>603</v>
      </c>
      <c r="D126" s="147" t="s">
        <v>587</v>
      </c>
      <c r="E126" s="215">
        <v>11</v>
      </c>
      <c r="F126" s="252" t="s">
        <v>2117</v>
      </c>
      <c r="G126" s="266">
        <v>7</v>
      </c>
      <c r="H126" s="266">
        <v>7</v>
      </c>
      <c r="I126" s="254">
        <f>H126/100</f>
        <v>7.0000000000000007E-2</v>
      </c>
      <c r="J126" s="252" t="s">
        <v>2876</v>
      </c>
      <c r="K126" s="147" t="s">
        <v>3076</v>
      </c>
    </row>
    <row r="127" spans="1:11" ht="75" x14ac:dyDescent="0.25">
      <c r="A127" s="8">
        <v>123</v>
      </c>
      <c r="B127" s="304">
        <v>26</v>
      </c>
      <c r="C127" s="277" t="s">
        <v>2662</v>
      </c>
      <c r="D127" s="278" t="s">
        <v>3177</v>
      </c>
      <c r="E127" s="215">
        <v>11</v>
      </c>
      <c r="F127" s="252" t="s">
        <v>2118</v>
      </c>
      <c r="G127" s="266">
        <v>7</v>
      </c>
      <c r="H127" s="266">
        <v>7</v>
      </c>
      <c r="I127" s="254">
        <v>7.0000000000000007E-2</v>
      </c>
      <c r="J127" s="252" t="s">
        <v>2876</v>
      </c>
      <c r="K127" s="277" t="s">
        <v>3182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5"/>
  <sheetViews>
    <sheetView zoomScale="80" zoomScaleNormal="80" workbookViewId="0">
      <selection activeCell="M5" sqref="M5"/>
    </sheetView>
  </sheetViews>
  <sheetFormatPr defaultRowHeight="15" x14ac:dyDescent="0.25"/>
  <cols>
    <col min="1" max="1" width="8.85546875" style="341"/>
    <col min="2" max="2" width="11.7109375" customWidth="1"/>
    <col min="3" max="3" width="36.140625" style="271" customWidth="1"/>
    <col min="4" max="4" width="42" style="271" customWidth="1"/>
    <col min="5" max="5" width="8.85546875" style="207"/>
    <col min="6" max="6" width="33.7109375" customWidth="1"/>
    <col min="7" max="7" width="12.85546875" style="207" customWidth="1"/>
    <col min="8" max="9" width="10.85546875" style="207" customWidth="1"/>
    <col min="10" max="10" width="13.7109375" customWidth="1"/>
    <col min="11" max="11" width="31.42578125" style="271" customWidth="1"/>
    <col min="12" max="12" width="14.5703125" customWidth="1"/>
  </cols>
  <sheetData>
    <row r="2" spans="1:12" ht="18.75" x14ac:dyDescent="0.25">
      <c r="B2" s="409" t="s">
        <v>2347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B3" s="64"/>
      <c r="F3" s="64"/>
      <c r="J3" s="64"/>
      <c r="L3" s="64"/>
    </row>
    <row r="4" spans="1:12" ht="45" x14ac:dyDescent="0.25">
      <c r="B4" s="340" t="s">
        <v>155</v>
      </c>
      <c r="C4" s="190" t="s">
        <v>2</v>
      </c>
      <c r="D4" s="272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66" t="s">
        <v>7</v>
      </c>
      <c r="K4" s="206" t="s">
        <v>5</v>
      </c>
      <c r="L4" s="63" t="s">
        <v>157</v>
      </c>
    </row>
    <row r="5" spans="1:12" ht="60.75" x14ac:dyDescent="0.3">
      <c r="A5" s="8">
        <v>1</v>
      </c>
      <c r="B5" s="342">
        <v>1</v>
      </c>
      <c r="C5" s="221" t="s">
        <v>2858</v>
      </c>
      <c r="D5" s="221" t="s">
        <v>702</v>
      </c>
      <c r="E5" s="210">
        <v>7</v>
      </c>
      <c r="F5" s="218" t="s">
        <v>2121</v>
      </c>
      <c r="G5" s="219">
        <v>124</v>
      </c>
      <c r="H5" s="219">
        <v>124</v>
      </c>
      <c r="I5" s="220">
        <f>H5/165</f>
        <v>0.75151515151515147</v>
      </c>
      <c r="J5" s="391" t="s">
        <v>2874</v>
      </c>
      <c r="K5" s="273" t="s">
        <v>2910</v>
      </c>
      <c r="L5" s="69" t="s">
        <v>2342</v>
      </c>
    </row>
    <row r="6" spans="1:12" ht="60" x14ac:dyDescent="0.25">
      <c r="A6" s="8">
        <v>2</v>
      </c>
      <c r="B6" s="346">
        <v>2</v>
      </c>
      <c r="C6" s="273" t="s">
        <v>718</v>
      </c>
      <c r="D6" s="221" t="s">
        <v>702</v>
      </c>
      <c r="E6" s="210">
        <v>7</v>
      </c>
      <c r="F6" s="218" t="s">
        <v>2122</v>
      </c>
      <c r="G6" s="219">
        <v>116</v>
      </c>
      <c r="H6" s="219">
        <v>116</v>
      </c>
      <c r="I6" s="220">
        <f>H6/165</f>
        <v>0.70303030303030301</v>
      </c>
      <c r="J6" s="391" t="s">
        <v>2887</v>
      </c>
      <c r="K6" s="273" t="s">
        <v>2910</v>
      </c>
    </row>
    <row r="7" spans="1:12" ht="75" x14ac:dyDescent="0.25">
      <c r="A7" s="8">
        <v>3</v>
      </c>
      <c r="B7" s="342">
        <v>3</v>
      </c>
      <c r="C7" s="273" t="s">
        <v>440</v>
      </c>
      <c r="D7" s="221" t="s">
        <v>436</v>
      </c>
      <c r="E7" s="210">
        <v>7</v>
      </c>
      <c r="F7" s="218" t="s">
        <v>2123</v>
      </c>
      <c r="G7" s="219">
        <v>96</v>
      </c>
      <c r="H7" s="219">
        <v>96</v>
      </c>
      <c r="I7" s="219">
        <v>58</v>
      </c>
      <c r="J7" s="391" t="s">
        <v>2887</v>
      </c>
      <c r="K7" s="273" t="s">
        <v>3003</v>
      </c>
    </row>
    <row r="8" spans="1:12" ht="60" x14ac:dyDescent="0.25">
      <c r="A8" s="8">
        <v>4</v>
      </c>
      <c r="B8" s="346">
        <v>4</v>
      </c>
      <c r="C8" s="273" t="s">
        <v>2877</v>
      </c>
      <c r="D8" s="221" t="s">
        <v>702</v>
      </c>
      <c r="E8" s="210">
        <v>7</v>
      </c>
      <c r="F8" s="218" t="s">
        <v>2124</v>
      </c>
      <c r="G8" s="219">
        <v>92</v>
      </c>
      <c r="H8" s="219">
        <v>92</v>
      </c>
      <c r="I8" s="220">
        <f t="shared" ref="I8" si="0">H8/165</f>
        <v>0.55757575757575761</v>
      </c>
      <c r="J8" s="391" t="s">
        <v>2887</v>
      </c>
      <c r="K8" s="273" t="s">
        <v>2910</v>
      </c>
    </row>
    <row r="9" spans="1:12" ht="75" x14ac:dyDescent="0.25">
      <c r="A9" s="8">
        <v>5</v>
      </c>
      <c r="B9" s="342">
        <v>5</v>
      </c>
      <c r="C9" s="322" t="s">
        <v>586</v>
      </c>
      <c r="D9" s="259" t="s">
        <v>587</v>
      </c>
      <c r="E9" s="210">
        <v>7</v>
      </c>
      <c r="F9" s="218" t="s">
        <v>2125</v>
      </c>
      <c r="G9" s="219">
        <v>88</v>
      </c>
      <c r="H9" s="219">
        <v>88</v>
      </c>
      <c r="I9" s="220">
        <f>H9/165</f>
        <v>0.53333333333333333</v>
      </c>
      <c r="J9" s="391" t="s">
        <v>2887</v>
      </c>
      <c r="K9" s="273" t="s">
        <v>3077</v>
      </c>
    </row>
    <row r="10" spans="1:12" ht="75" x14ac:dyDescent="0.25">
      <c r="A10" s="8">
        <v>6</v>
      </c>
      <c r="B10" s="346">
        <v>6</v>
      </c>
      <c r="C10" s="273" t="s">
        <v>2996</v>
      </c>
      <c r="D10" s="221" t="s">
        <v>436</v>
      </c>
      <c r="E10" s="210">
        <v>7</v>
      </c>
      <c r="F10" s="218" t="s">
        <v>2126</v>
      </c>
      <c r="G10" s="219">
        <v>86</v>
      </c>
      <c r="H10" s="219">
        <v>86</v>
      </c>
      <c r="I10" s="219">
        <v>52</v>
      </c>
      <c r="J10" s="391" t="s">
        <v>2887</v>
      </c>
      <c r="K10" s="273" t="s">
        <v>3003</v>
      </c>
    </row>
    <row r="11" spans="1:12" ht="90" x14ac:dyDescent="0.25">
      <c r="A11" s="8">
        <v>7</v>
      </c>
      <c r="B11" s="342">
        <v>7</v>
      </c>
      <c r="C11" s="221" t="s">
        <v>2576</v>
      </c>
      <c r="D11" s="221" t="s">
        <v>473</v>
      </c>
      <c r="E11" s="210">
        <v>7</v>
      </c>
      <c r="F11" s="218" t="s">
        <v>2127</v>
      </c>
      <c r="G11" s="219">
        <v>86</v>
      </c>
      <c r="H11" s="219">
        <v>86</v>
      </c>
      <c r="I11" s="219">
        <v>52</v>
      </c>
      <c r="J11" s="391" t="s">
        <v>2887</v>
      </c>
      <c r="K11" s="273" t="s">
        <v>484</v>
      </c>
    </row>
    <row r="12" spans="1:12" ht="60" x14ac:dyDescent="0.25">
      <c r="A12" s="8">
        <v>8</v>
      </c>
      <c r="B12" s="346">
        <v>8</v>
      </c>
      <c r="C12" s="221" t="s">
        <v>2459</v>
      </c>
      <c r="D12" s="221" t="s">
        <v>2969</v>
      </c>
      <c r="E12" s="210">
        <v>7</v>
      </c>
      <c r="F12" s="209" t="s">
        <v>2128</v>
      </c>
      <c r="G12" s="210">
        <v>86</v>
      </c>
      <c r="H12" s="210">
        <v>86</v>
      </c>
      <c r="I12" s="210">
        <v>52</v>
      </c>
      <c r="J12" s="391" t="s">
        <v>2887</v>
      </c>
      <c r="K12" s="221" t="s">
        <v>2978</v>
      </c>
    </row>
    <row r="13" spans="1:12" ht="90" x14ac:dyDescent="0.25">
      <c r="A13" s="8">
        <v>9</v>
      </c>
      <c r="B13" s="342">
        <v>9</v>
      </c>
      <c r="C13" s="221" t="s">
        <v>3209</v>
      </c>
      <c r="D13" s="405" t="s">
        <v>3207</v>
      </c>
      <c r="E13" s="210">
        <v>7</v>
      </c>
      <c r="F13" s="209" t="s">
        <v>2129</v>
      </c>
      <c r="G13" s="210">
        <v>85</v>
      </c>
      <c r="H13" s="210">
        <v>85</v>
      </c>
      <c r="I13" s="210">
        <v>52</v>
      </c>
      <c r="J13" s="391" t="s">
        <v>2887</v>
      </c>
      <c r="K13" s="259" t="s">
        <v>3132</v>
      </c>
    </row>
    <row r="14" spans="1:12" ht="60" x14ac:dyDescent="0.25">
      <c r="A14" s="8">
        <v>10</v>
      </c>
      <c r="B14" s="346">
        <v>10</v>
      </c>
      <c r="C14" s="273" t="s">
        <v>2861</v>
      </c>
      <c r="D14" s="221" t="s">
        <v>702</v>
      </c>
      <c r="E14" s="210">
        <v>7</v>
      </c>
      <c r="F14" s="218" t="s">
        <v>2130</v>
      </c>
      <c r="G14" s="219">
        <v>83</v>
      </c>
      <c r="H14" s="219">
        <v>83</v>
      </c>
      <c r="I14" s="220">
        <f t="shared" ref="I14" si="1">H14/165</f>
        <v>0.50303030303030305</v>
      </c>
      <c r="J14" s="391" t="s">
        <v>2887</v>
      </c>
      <c r="K14" s="273" t="s">
        <v>2910</v>
      </c>
    </row>
    <row r="15" spans="1:12" ht="90" x14ac:dyDescent="0.25">
      <c r="A15" s="8">
        <v>11</v>
      </c>
      <c r="B15" s="342">
        <v>11</v>
      </c>
      <c r="C15" s="322" t="s">
        <v>596</v>
      </c>
      <c r="D15" s="259" t="s">
        <v>587</v>
      </c>
      <c r="E15" s="210">
        <v>7</v>
      </c>
      <c r="F15" s="218" t="s">
        <v>2131</v>
      </c>
      <c r="G15" s="219">
        <v>79</v>
      </c>
      <c r="H15" s="219">
        <v>79</v>
      </c>
      <c r="I15" s="220">
        <f t="shared" ref="I15" si="2">H15/165</f>
        <v>0.47878787878787876</v>
      </c>
      <c r="J15" s="391" t="s">
        <v>2887</v>
      </c>
      <c r="K15" s="273" t="s">
        <v>3077</v>
      </c>
    </row>
    <row r="16" spans="1:12" ht="90" x14ac:dyDescent="0.25">
      <c r="A16" s="8">
        <v>12</v>
      </c>
      <c r="B16" s="346">
        <v>12</v>
      </c>
      <c r="C16" s="221" t="s">
        <v>489</v>
      </c>
      <c r="D16" s="221" t="s">
        <v>473</v>
      </c>
      <c r="E16" s="210">
        <v>7</v>
      </c>
      <c r="F16" s="218" t="s">
        <v>2132</v>
      </c>
      <c r="G16" s="219">
        <v>79</v>
      </c>
      <c r="H16" s="219">
        <v>79</v>
      </c>
      <c r="I16" s="219">
        <v>48</v>
      </c>
      <c r="J16" s="391" t="s">
        <v>2887</v>
      </c>
      <c r="K16" s="273" t="s">
        <v>484</v>
      </c>
    </row>
    <row r="17" spans="1:11" ht="60" x14ac:dyDescent="0.25">
      <c r="A17" s="8">
        <v>13</v>
      </c>
      <c r="B17" s="342">
        <v>13</v>
      </c>
      <c r="C17" s="221" t="s">
        <v>2979</v>
      </c>
      <c r="D17" s="221" t="s">
        <v>2969</v>
      </c>
      <c r="E17" s="210">
        <v>7</v>
      </c>
      <c r="F17" s="209" t="s">
        <v>2133</v>
      </c>
      <c r="G17" s="210">
        <v>76</v>
      </c>
      <c r="H17" s="210">
        <v>76</v>
      </c>
      <c r="I17" s="210">
        <v>46</v>
      </c>
      <c r="J17" s="391" t="s">
        <v>2887</v>
      </c>
      <c r="K17" s="221" t="s">
        <v>2978</v>
      </c>
    </row>
    <row r="18" spans="1:11" ht="90" x14ac:dyDescent="0.25">
      <c r="A18" s="8">
        <v>14</v>
      </c>
      <c r="B18" s="346">
        <v>14</v>
      </c>
      <c r="C18" s="221" t="s">
        <v>2512</v>
      </c>
      <c r="D18" s="221" t="s">
        <v>2499</v>
      </c>
      <c r="E18" s="210">
        <v>7</v>
      </c>
      <c r="F18" s="218" t="s">
        <v>2134</v>
      </c>
      <c r="G18" s="219">
        <v>74</v>
      </c>
      <c r="H18" s="219">
        <v>74</v>
      </c>
      <c r="I18" s="220">
        <v>0.45</v>
      </c>
      <c r="J18" s="391" t="s">
        <v>2887</v>
      </c>
      <c r="K18" s="221" t="s">
        <v>2988</v>
      </c>
    </row>
    <row r="19" spans="1:11" ht="90" x14ac:dyDescent="0.25">
      <c r="A19" s="8">
        <v>15</v>
      </c>
      <c r="B19" s="342">
        <v>15</v>
      </c>
      <c r="C19" s="273" t="s">
        <v>2610</v>
      </c>
      <c r="D19" s="259" t="s">
        <v>498</v>
      </c>
      <c r="E19" s="210">
        <v>7</v>
      </c>
      <c r="F19" s="218" t="s">
        <v>2135</v>
      </c>
      <c r="G19" s="219">
        <v>70</v>
      </c>
      <c r="H19" s="219">
        <v>70</v>
      </c>
      <c r="I19" s="239">
        <v>0.42</v>
      </c>
      <c r="J19" s="391" t="s">
        <v>2887</v>
      </c>
      <c r="K19" s="273" t="s">
        <v>3037</v>
      </c>
    </row>
    <row r="20" spans="1:11" ht="90" x14ac:dyDescent="0.25">
      <c r="A20" s="8">
        <v>16</v>
      </c>
      <c r="B20" s="346">
        <v>16</v>
      </c>
      <c r="C20" s="322" t="s">
        <v>589</v>
      </c>
      <c r="D20" s="259" t="s">
        <v>587</v>
      </c>
      <c r="E20" s="210">
        <v>7</v>
      </c>
      <c r="F20" s="218" t="s">
        <v>2136</v>
      </c>
      <c r="G20" s="219">
        <v>68</v>
      </c>
      <c r="H20" s="219">
        <v>68</v>
      </c>
      <c r="I20" s="220">
        <f t="shared" ref="I20" si="3">H20/165</f>
        <v>0.41212121212121211</v>
      </c>
      <c r="J20" s="391" t="s">
        <v>2887</v>
      </c>
      <c r="K20" s="273" t="s">
        <v>3077</v>
      </c>
    </row>
    <row r="21" spans="1:11" ht="90" x14ac:dyDescent="0.25">
      <c r="A21" s="8">
        <v>17</v>
      </c>
      <c r="B21" s="342">
        <v>17</v>
      </c>
      <c r="C21" s="221" t="s">
        <v>2595</v>
      </c>
      <c r="D21" s="221" t="s">
        <v>473</v>
      </c>
      <c r="E21" s="210">
        <v>7</v>
      </c>
      <c r="F21" s="218" t="s">
        <v>2137</v>
      </c>
      <c r="G21" s="219">
        <v>62</v>
      </c>
      <c r="H21" s="219">
        <v>62</v>
      </c>
      <c r="I21" s="219">
        <v>38</v>
      </c>
      <c r="J21" s="218" t="s">
        <v>2876</v>
      </c>
      <c r="K21" s="273" t="s">
        <v>484</v>
      </c>
    </row>
    <row r="22" spans="1:11" ht="90" x14ac:dyDescent="0.25">
      <c r="A22" s="8">
        <v>18</v>
      </c>
      <c r="B22" s="346">
        <v>18</v>
      </c>
      <c r="C22" s="221" t="s">
        <v>477</v>
      </c>
      <c r="D22" s="221" t="s">
        <v>473</v>
      </c>
      <c r="E22" s="210">
        <v>7</v>
      </c>
      <c r="F22" s="218" t="s">
        <v>2138</v>
      </c>
      <c r="G22" s="219">
        <v>60</v>
      </c>
      <c r="H22" s="219">
        <v>60</v>
      </c>
      <c r="I22" s="219">
        <v>36</v>
      </c>
      <c r="J22" s="218" t="s">
        <v>2876</v>
      </c>
      <c r="K22" s="273" t="s">
        <v>484</v>
      </c>
    </row>
    <row r="23" spans="1:11" ht="90" x14ac:dyDescent="0.25">
      <c r="A23" s="8">
        <v>19</v>
      </c>
      <c r="B23" s="342">
        <v>19</v>
      </c>
      <c r="C23" s="273" t="s">
        <v>3085</v>
      </c>
      <c r="D23" s="221" t="s">
        <v>610</v>
      </c>
      <c r="E23" s="210">
        <v>7</v>
      </c>
      <c r="F23" s="218" t="s">
        <v>2139</v>
      </c>
      <c r="G23" s="219">
        <v>58</v>
      </c>
      <c r="H23" s="219">
        <v>58</v>
      </c>
      <c r="I23" s="220">
        <v>0.35</v>
      </c>
      <c r="J23" s="218" t="s">
        <v>2876</v>
      </c>
      <c r="K23" s="273" t="s">
        <v>2764</v>
      </c>
    </row>
    <row r="24" spans="1:11" ht="90" x14ac:dyDescent="0.25">
      <c r="A24" s="8">
        <v>20</v>
      </c>
      <c r="B24" s="346">
        <v>20</v>
      </c>
      <c r="C24" s="221" t="s">
        <v>2989</v>
      </c>
      <c r="D24" s="221" t="s">
        <v>2499</v>
      </c>
      <c r="E24" s="210">
        <v>7</v>
      </c>
      <c r="F24" s="218" t="s">
        <v>2140</v>
      </c>
      <c r="G24" s="219">
        <v>56</v>
      </c>
      <c r="H24" s="219">
        <v>56</v>
      </c>
      <c r="I24" s="220">
        <v>0.34</v>
      </c>
      <c r="J24" s="218" t="s">
        <v>2876</v>
      </c>
      <c r="K24" s="221" t="s">
        <v>2988</v>
      </c>
    </row>
    <row r="25" spans="1:11" ht="75" x14ac:dyDescent="0.25">
      <c r="A25" s="8">
        <v>21</v>
      </c>
      <c r="B25" s="342">
        <v>21</v>
      </c>
      <c r="C25" s="273" t="s">
        <v>3054</v>
      </c>
      <c r="D25" s="221" t="s">
        <v>3051</v>
      </c>
      <c r="E25" s="210">
        <v>7</v>
      </c>
      <c r="F25" s="218" t="s">
        <v>2141</v>
      </c>
      <c r="G25" s="219">
        <v>56</v>
      </c>
      <c r="H25" s="219">
        <v>56</v>
      </c>
      <c r="I25" s="219">
        <v>43</v>
      </c>
      <c r="J25" s="218" t="s">
        <v>2876</v>
      </c>
      <c r="K25" s="273" t="s">
        <v>3055</v>
      </c>
    </row>
    <row r="26" spans="1:11" ht="90" x14ac:dyDescent="0.25">
      <c r="A26" s="8">
        <v>22</v>
      </c>
      <c r="B26" s="346">
        <v>22</v>
      </c>
      <c r="C26" s="322" t="s">
        <v>594</v>
      </c>
      <c r="D26" s="259" t="s">
        <v>587</v>
      </c>
      <c r="E26" s="210">
        <v>7</v>
      </c>
      <c r="F26" s="218" t="s">
        <v>2142</v>
      </c>
      <c r="G26" s="219">
        <v>54</v>
      </c>
      <c r="H26" s="219">
        <v>54</v>
      </c>
      <c r="I26" s="220">
        <f t="shared" ref="I26" si="4">H26/165</f>
        <v>0.32727272727272727</v>
      </c>
      <c r="J26" s="218" t="s">
        <v>2876</v>
      </c>
      <c r="K26" s="273" t="s">
        <v>3077</v>
      </c>
    </row>
    <row r="27" spans="1:11" ht="90" x14ac:dyDescent="0.25">
      <c r="A27" s="8">
        <v>23</v>
      </c>
      <c r="B27" s="342">
        <v>23</v>
      </c>
      <c r="C27" s="273" t="s">
        <v>2542</v>
      </c>
      <c r="D27" s="221" t="s">
        <v>436</v>
      </c>
      <c r="E27" s="210">
        <v>7</v>
      </c>
      <c r="F27" s="218" t="s">
        <v>2143</v>
      </c>
      <c r="G27" s="219">
        <v>54</v>
      </c>
      <c r="H27" s="219">
        <v>54</v>
      </c>
      <c r="I27" s="220">
        <v>0.32</v>
      </c>
      <c r="J27" s="218" t="s">
        <v>2876</v>
      </c>
      <c r="K27" s="273" t="s">
        <v>3003</v>
      </c>
    </row>
    <row r="28" spans="1:11" ht="90" x14ac:dyDescent="0.25">
      <c r="A28" s="8">
        <v>24</v>
      </c>
      <c r="B28" s="346">
        <v>24</v>
      </c>
      <c r="C28" s="221" t="s">
        <v>2583</v>
      </c>
      <c r="D28" s="221" t="s">
        <v>473</v>
      </c>
      <c r="E28" s="210">
        <v>7</v>
      </c>
      <c r="F28" s="218" t="s">
        <v>2144</v>
      </c>
      <c r="G28" s="219">
        <v>53</v>
      </c>
      <c r="H28" s="219">
        <v>53</v>
      </c>
      <c r="I28" s="219">
        <v>32</v>
      </c>
      <c r="J28" s="218" t="s">
        <v>2876</v>
      </c>
      <c r="K28" s="273" t="s">
        <v>484</v>
      </c>
    </row>
    <row r="29" spans="1:11" ht="90" x14ac:dyDescent="0.25">
      <c r="A29" s="8">
        <v>25</v>
      </c>
      <c r="B29" s="342">
        <v>25</v>
      </c>
      <c r="C29" s="273" t="s">
        <v>3148</v>
      </c>
      <c r="D29" s="221" t="s">
        <v>2721</v>
      </c>
      <c r="E29" s="210">
        <v>7</v>
      </c>
      <c r="F29" s="218" t="s">
        <v>2145</v>
      </c>
      <c r="G29" s="219">
        <v>53</v>
      </c>
      <c r="H29" s="219">
        <v>53</v>
      </c>
      <c r="I29" s="220">
        <v>0.32</v>
      </c>
      <c r="J29" s="218" t="s">
        <v>2876</v>
      </c>
      <c r="K29" s="273" t="s">
        <v>3167</v>
      </c>
    </row>
    <row r="30" spans="1:11" ht="105" x14ac:dyDescent="0.25">
      <c r="A30" s="8">
        <v>26</v>
      </c>
      <c r="B30" s="346">
        <v>26</v>
      </c>
      <c r="C30" s="273" t="s">
        <v>2800</v>
      </c>
      <c r="D30" s="221" t="s">
        <v>2799</v>
      </c>
      <c r="E30" s="210">
        <v>7</v>
      </c>
      <c r="F30" s="218" t="s">
        <v>2146</v>
      </c>
      <c r="G30" s="219">
        <v>52</v>
      </c>
      <c r="H30" s="219">
        <v>52</v>
      </c>
      <c r="I30" s="220">
        <v>0.32</v>
      </c>
      <c r="J30" s="218" t="s">
        <v>2876</v>
      </c>
      <c r="K30" s="273" t="s">
        <v>2837</v>
      </c>
    </row>
    <row r="31" spans="1:11" ht="60" x14ac:dyDescent="0.25">
      <c r="A31" s="8">
        <v>27</v>
      </c>
      <c r="B31" s="342">
        <v>27</v>
      </c>
      <c r="C31" s="273" t="s">
        <v>2890</v>
      </c>
      <c r="D31" s="221" t="s">
        <v>702</v>
      </c>
      <c r="E31" s="210">
        <v>7</v>
      </c>
      <c r="F31" s="218" t="s">
        <v>2147</v>
      </c>
      <c r="G31" s="219">
        <v>52</v>
      </c>
      <c r="H31" s="219">
        <v>52</v>
      </c>
      <c r="I31" s="220">
        <f t="shared" ref="I31" si="5">H31/165</f>
        <v>0.31515151515151513</v>
      </c>
      <c r="J31" s="218" t="s">
        <v>2876</v>
      </c>
      <c r="K31" s="273" t="s">
        <v>2910</v>
      </c>
    </row>
    <row r="32" spans="1:11" ht="90" x14ac:dyDescent="0.25">
      <c r="A32" s="8">
        <v>28</v>
      </c>
      <c r="B32" s="346">
        <v>28</v>
      </c>
      <c r="C32" s="273" t="s">
        <v>550</v>
      </c>
      <c r="D32" s="221" t="s">
        <v>3177</v>
      </c>
      <c r="E32" s="210">
        <v>7</v>
      </c>
      <c r="F32" s="218" t="s">
        <v>2148</v>
      </c>
      <c r="G32" s="219">
        <v>50</v>
      </c>
      <c r="H32" s="219">
        <v>50</v>
      </c>
      <c r="I32" s="220">
        <v>0.3</v>
      </c>
      <c r="J32" s="218" t="s">
        <v>2876</v>
      </c>
      <c r="K32" s="273" t="s">
        <v>3185</v>
      </c>
    </row>
    <row r="33" spans="1:12" ht="90" x14ac:dyDescent="0.25">
      <c r="A33" s="8">
        <v>29</v>
      </c>
      <c r="B33" s="342">
        <v>29</v>
      </c>
      <c r="C33" s="322" t="s">
        <v>2726</v>
      </c>
      <c r="D33" s="259" t="s">
        <v>587</v>
      </c>
      <c r="E33" s="210">
        <v>7</v>
      </c>
      <c r="F33" s="218" t="s">
        <v>2149</v>
      </c>
      <c r="G33" s="219">
        <v>49</v>
      </c>
      <c r="H33" s="219">
        <v>49</v>
      </c>
      <c r="I33" s="220">
        <f t="shared" ref="I33" si="6">H33/165</f>
        <v>0.29696969696969699</v>
      </c>
      <c r="J33" s="218" t="s">
        <v>2876</v>
      </c>
      <c r="K33" s="273" t="s">
        <v>3077</v>
      </c>
    </row>
    <row r="34" spans="1:12" ht="90" x14ac:dyDescent="0.25">
      <c r="A34" s="8">
        <v>30</v>
      </c>
      <c r="B34" s="346">
        <v>30</v>
      </c>
      <c r="C34" s="221" t="s">
        <v>3131</v>
      </c>
      <c r="D34" s="221" t="s">
        <v>672</v>
      </c>
      <c r="E34" s="210">
        <v>7</v>
      </c>
      <c r="F34" s="209" t="s">
        <v>2150</v>
      </c>
      <c r="G34" s="210">
        <v>48</v>
      </c>
      <c r="H34" s="210">
        <v>48</v>
      </c>
      <c r="I34" s="255">
        <v>0.28999999999999998</v>
      </c>
      <c r="J34" s="218" t="s">
        <v>2876</v>
      </c>
      <c r="K34" s="221" t="s">
        <v>3132</v>
      </c>
    </row>
    <row r="35" spans="1:12" ht="90" x14ac:dyDescent="0.25">
      <c r="A35" s="8">
        <v>31</v>
      </c>
      <c r="B35" s="342">
        <v>31</v>
      </c>
      <c r="C35" s="221" t="s">
        <v>2511</v>
      </c>
      <c r="D35" s="221" t="s">
        <v>2499</v>
      </c>
      <c r="E35" s="210">
        <v>7</v>
      </c>
      <c r="F35" s="218" t="s">
        <v>2151</v>
      </c>
      <c r="G35" s="219">
        <v>47</v>
      </c>
      <c r="H35" s="219">
        <v>47</v>
      </c>
      <c r="I35" s="239">
        <v>0.28499999999999998</v>
      </c>
      <c r="J35" s="218" t="s">
        <v>2876</v>
      </c>
      <c r="K35" s="221" t="s">
        <v>2988</v>
      </c>
    </row>
    <row r="36" spans="1:12" ht="90" x14ac:dyDescent="0.25">
      <c r="A36" s="8">
        <v>32</v>
      </c>
      <c r="B36" s="346">
        <v>32</v>
      </c>
      <c r="C36" s="221" t="s">
        <v>3133</v>
      </c>
      <c r="D36" s="221" t="s">
        <v>672</v>
      </c>
      <c r="E36" s="210">
        <v>7</v>
      </c>
      <c r="F36" s="209" t="s">
        <v>2152</v>
      </c>
      <c r="G36" s="210">
        <v>47</v>
      </c>
      <c r="H36" s="210">
        <v>47</v>
      </c>
      <c r="I36" s="255">
        <v>0.28000000000000003</v>
      </c>
      <c r="J36" s="218" t="s">
        <v>2876</v>
      </c>
      <c r="K36" s="221" t="s">
        <v>3132</v>
      </c>
    </row>
    <row r="37" spans="1:12" ht="90" x14ac:dyDescent="0.25">
      <c r="A37" s="8">
        <v>33</v>
      </c>
      <c r="B37" s="342">
        <v>33</v>
      </c>
      <c r="C37" s="273" t="s">
        <v>3168</v>
      </c>
      <c r="D37" s="221" t="s">
        <v>2721</v>
      </c>
      <c r="E37" s="210">
        <v>7</v>
      </c>
      <c r="F37" s="218" t="s">
        <v>2153</v>
      </c>
      <c r="G37" s="219">
        <v>43</v>
      </c>
      <c r="H37" s="219">
        <v>43</v>
      </c>
      <c r="I37" s="220">
        <v>0.26</v>
      </c>
      <c r="J37" s="218" t="s">
        <v>2876</v>
      </c>
      <c r="K37" s="273" t="s">
        <v>3167</v>
      </c>
    </row>
    <row r="38" spans="1:12" ht="90" x14ac:dyDescent="0.25">
      <c r="A38" s="8">
        <v>34</v>
      </c>
      <c r="B38" s="346">
        <v>34</v>
      </c>
      <c r="C38" s="273" t="s">
        <v>2533</v>
      </c>
      <c r="D38" s="221" t="s">
        <v>436</v>
      </c>
      <c r="E38" s="210">
        <v>7</v>
      </c>
      <c r="F38" s="218" t="s">
        <v>2154</v>
      </c>
      <c r="G38" s="219">
        <v>40</v>
      </c>
      <c r="H38" s="219">
        <v>40</v>
      </c>
      <c r="I38" s="220">
        <v>0.24</v>
      </c>
      <c r="J38" s="218" t="s">
        <v>2876</v>
      </c>
      <c r="K38" s="273" t="s">
        <v>3003</v>
      </c>
    </row>
    <row r="39" spans="1:12" ht="90" x14ac:dyDescent="0.25">
      <c r="A39" s="8">
        <v>35</v>
      </c>
      <c r="B39" s="342">
        <v>35</v>
      </c>
      <c r="C39" s="273" t="s">
        <v>3169</v>
      </c>
      <c r="D39" s="221" t="s">
        <v>2721</v>
      </c>
      <c r="E39" s="210">
        <v>7</v>
      </c>
      <c r="F39" s="218" t="s">
        <v>2155</v>
      </c>
      <c r="G39" s="219">
        <v>39</v>
      </c>
      <c r="H39" s="219">
        <v>39</v>
      </c>
      <c r="I39" s="220">
        <v>0.24</v>
      </c>
      <c r="J39" s="218" t="s">
        <v>2876</v>
      </c>
      <c r="K39" s="273" t="s">
        <v>3167</v>
      </c>
    </row>
    <row r="40" spans="1:12" ht="90" x14ac:dyDescent="0.25">
      <c r="A40" s="8">
        <v>36</v>
      </c>
      <c r="B40" s="346">
        <v>36</v>
      </c>
      <c r="C40" s="221" t="s">
        <v>2584</v>
      </c>
      <c r="D40" s="221" t="s">
        <v>473</v>
      </c>
      <c r="E40" s="210">
        <v>7</v>
      </c>
      <c r="F40" s="218" t="s">
        <v>2156</v>
      </c>
      <c r="G40" s="219">
        <v>38</v>
      </c>
      <c r="H40" s="219">
        <v>38</v>
      </c>
      <c r="I40" s="219">
        <v>23</v>
      </c>
      <c r="J40" s="218" t="s">
        <v>2876</v>
      </c>
      <c r="K40" s="273" t="s">
        <v>484</v>
      </c>
    </row>
    <row r="41" spans="1:12" ht="75" x14ac:dyDescent="0.25">
      <c r="A41" s="8">
        <v>37</v>
      </c>
      <c r="B41" s="342">
        <v>37</v>
      </c>
      <c r="C41" s="273" t="s">
        <v>3056</v>
      </c>
      <c r="D41" s="221" t="s">
        <v>3051</v>
      </c>
      <c r="E41" s="210">
        <v>7</v>
      </c>
      <c r="F41" s="218" t="s">
        <v>2157</v>
      </c>
      <c r="G41" s="219">
        <v>35</v>
      </c>
      <c r="H41" s="219">
        <v>35</v>
      </c>
      <c r="I41" s="219">
        <v>25</v>
      </c>
      <c r="J41" s="218" t="s">
        <v>2876</v>
      </c>
      <c r="K41" s="273" t="s">
        <v>3055</v>
      </c>
    </row>
    <row r="42" spans="1:12" ht="75" x14ac:dyDescent="0.25">
      <c r="A42" s="8">
        <v>38</v>
      </c>
      <c r="B42" s="346">
        <v>38</v>
      </c>
      <c r="C42" s="273" t="s">
        <v>3057</v>
      </c>
      <c r="D42" s="221" t="s">
        <v>3051</v>
      </c>
      <c r="E42" s="210">
        <v>7</v>
      </c>
      <c r="F42" s="218" t="s">
        <v>2158</v>
      </c>
      <c r="G42" s="219">
        <v>32</v>
      </c>
      <c r="H42" s="219">
        <v>32</v>
      </c>
      <c r="I42" s="219">
        <v>24</v>
      </c>
      <c r="J42" s="218" t="s">
        <v>2876</v>
      </c>
      <c r="K42" s="273" t="s">
        <v>3055</v>
      </c>
    </row>
    <row r="43" spans="1:12" ht="105" x14ac:dyDescent="0.25">
      <c r="A43" s="8">
        <v>39</v>
      </c>
      <c r="B43" s="342">
        <v>39</v>
      </c>
      <c r="C43" s="273" t="s">
        <v>623</v>
      </c>
      <c r="D43" s="221" t="s">
        <v>2799</v>
      </c>
      <c r="E43" s="210">
        <v>7</v>
      </c>
      <c r="F43" s="218" t="s">
        <v>2159</v>
      </c>
      <c r="G43" s="219">
        <v>29</v>
      </c>
      <c r="H43" s="219">
        <v>29</v>
      </c>
      <c r="I43" s="220">
        <v>0.18</v>
      </c>
      <c r="J43" s="218" t="s">
        <v>2876</v>
      </c>
      <c r="K43" s="273" t="s">
        <v>2837</v>
      </c>
    </row>
    <row r="44" spans="1:12" ht="90" x14ac:dyDescent="0.25">
      <c r="A44" s="8">
        <v>40</v>
      </c>
      <c r="B44" s="346">
        <v>40</v>
      </c>
      <c r="C44" s="273" t="s">
        <v>465</v>
      </c>
      <c r="D44" s="221" t="s">
        <v>436</v>
      </c>
      <c r="E44" s="210">
        <v>7</v>
      </c>
      <c r="F44" s="218" t="s">
        <v>2160</v>
      </c>
      <c r="G44" s="219">
        <v>17</v>
      </c>
      <c r="H44" s="219">
        <v>17</v>
      </c>
      <c r="I44" s="220">
        <v>0.1</v>
      </c>
      <c r="J44" s="218" t="s">
        <v>2876</v>
      </c>
      <c r="K44" s="273" t="s">
        <v>3003</v>
      </c>
    </row>
    <row r="45" spans="1:12" ht="90" x14ac:dyDescent="0.25">
      <c r="A45" s="8">
        <v>41</v>
      </c>
      <c r="B45" s="342">
        <v>41</v>
      </c>
      <c r="C45" s="221" t="s">
        <v>3128</v>
      </c>
      <c r="D45" s="221" t="s">
        <v>672</v>
      </c>
      <c r="E45" s="210">
        <v>7</v>
      </c>
      <c r="F45" s="209" t="s">
        <v>2161</v>
      </c>
      <c r="G45" s="210">
        <v>0</v>
      </c>
      <c r="H45" s="210">
        <v>0</v>
      </c>
      <c r="I45" s="74">
        <v>0</v>
      </c>
      <c r="J45" s="218" t="s">
        <v>2876</v>
      </c>
      <c r="K45" s="221" t="s">
        <v>3132</v>
      </c>
    </row>
    <row r="46" spans="1:12" ht="90.75" x14ac:dyDescent="0.3">
      <c r="A46" s="8">
        <v>42</v>
      </c>
      <c r="B46" s="347">
        <v>1</v>
      </c>
      <c r="C46" s="226" t="s">
        <v>480</v>
      </c>
      <c r="D46" s="226" t="s">
        <v>473</v>
      </c>
      <c r="E46" s="217">
        <v>8</v>
      </c>
      <c r="F46" s="222" t="s">
        <v>2162</v>
      </c>
      <c r="G46" s="223">
        <v>118</v>
      </c>
      <c r="H46" s="223">
        <v>118</v>
      </c>
      <c r="I46" s="223">
        <v>70</v>
      </c>
      <c r="J46" s="394" t="s">
        <v>2874</v>
      </c>
      <c r="K46" s="274" t="s">
        <v>484</v>
      </c>
      <c r="L46" s="69" t="s">
        <v>2343</v>
      </c>
    </row>
    <row r="47" spans="1:12" ht="90" x14ac:dyDescent="0.25">
      <c r="A47" s="8">
        <v>43</v>
      </c>
      <c r="B47" s="347">
        <v>2</v>
      </c>
      <c r="C47" s="274" t="s">
        <v>441</v>
      </c>
      <c r="D47" s="226" t="s">
        <v>436</v>
      </c>
      <c r="E47" s="217">
        <v>8</v>
      </c>
      <c r="F47" s="222" t="s">
        <v>2163</v>
      </c>
      <c r="G47" s="223">
        <v>117</v>
      </c>
      <c r="H47" s="223">
        <v>117</v>
      </c>
      <c r="I47" s="224">
        <v>0.69</v>
      </c>
      <c r="J47" s="394" t="s">
        <v>2874</v>
      </c>
      <c r="K47" s="274" t="s">
        <v>3003</v>
      </c>
    </row>
    <row r="48" spans="1:12" ht="90" x14ac:dyDescent="0.25">
      <c r="A48" s="8">
        <v>44</v>
      </c>
      <c r="B48" s="347">
        <v>3</v>
      </c>
      <c r="C48" s="226" t="s">
        <v>2578</v>
      </c>
      <c r="D48" s="226" t="s">
        <v>473</v>
      </c>
      <c r="E48" s="217">
        <v>8</v>
      </c>
      <c r="F48" s="222" t="s">
        <v>2164</v>
      </c>
      <c r="G48" s="223">
        <v>115</v>
      </c>
      <c r="H48" s="223">
        <v>115</v>
      </c>
      <c r="I48" s="223">
        <v>68</v>
      </c>
      <c r="J48" s="394" t="s">
        <v>2887</v>
      </c>
      <c r="K48" s="274" t="s">
        <v>484</v>
      </c>
    </row>
    <row r="49" spans="1:11" ht="60" x14ac:dyDescent="0.25">
      <c r="A49" s="8">
        <v>45</v>
      </c>
      <c r="B49" s="347">
        <v>4</v>
      </c>
      <c r="C49" s="226" t="s">
        <v>2464</v>
      </c>
      <c r="D49" s="226" t="s">
        <v>2969</v>
      </c>
      <c r="E49" s="217">
        <v>8</v>
      </c>
      <c r="F49" s="216" t="s">
        <v>2165</v>
      </c>
      <c r="G49" s="217">
        <v>111</v>
      </c>
      <c r="H49" s="217">
        <v>111</v>
      </c>
      <c r="I49" s="237">
        <v>0.66</v>
      </c>
      <c r="J49" s="394" t="s">
        <v>2887</v>
      </c>
      <c r="K49" s="267" t="s">
        <v>2978</v>
      </c>
    </row>
    <row r="50" spans="1:11" ht="90" x14ac:dyDescent="0.25">
      <c r="A50" s="8">
        <v>46</v>
      </c>
      <c r="B50" s="347">
        <v>5</v>
      </c>
      <c r="C50" s="226" t="s">
        <v>3134</v>
      </c>
      <c r="D50" s="226" t="s">
        <v>672</v>
      </c>
      <c r="E50" s="217">
        <v>8</v>
      </c>
      <c r="F50" s="216" t="s">
        <v>2166</v>
      </c>
      <c r="G50" s="217">
        <v>108</v>
      </c>
      <c r="H50" s="217">
        <v>108</v>
      </c>
      <c r="I50" s="237">
        <v>0.64</v>
      </c>
      <c r="J50" s="394" t="s">
        <v>2887</v>
      </c>
      <c r="K50" s="226" t="s">
        <v>3132</v>
      </c>
    </row>
    <row r="51" spans="1:11" ht="90" x14ac:dyDescent="0.25">
      <c r="A51" s="8">
        <v>47</v>
      </c>
      <c r="B51" s="347">
        <v>6</v>
      </c>
      <c r="C51" s="317" t="s">
        <v>590</v>
      </c>
      <c r="D51" s="267" t="s">
        <v>587</v>
      </c>
      <c r="E51" s="217">
        <v>8</v>
      </c>
      <c r="F51" s="222" t="s">
        <v>2167</v>
      </c>
      <c r="G51" s="223">
        <v>108</v>
      </c>
      <c r="H51" s="223">
        <v>108</v>
      </c>
      <c r="I51" s="224">
        <f>H51/169</f>
        <v>0.63905325443786987</v>
      </c>
      <c r="J51" s="394" t="s">
        <v>2887</v>
      </c>
      <c r="K51" s="274" t="s">
        <v>3077</v>
      </c>
    </row>
    <row r="52" spans="1:11" ht="90" x14ac:dyDescent="0.25">
      <c r="A52" s="8">
        <v>48</v>
      </c>
      <c r="B52" s="347">
        <v>7</v>
      </c>
      <c r="C52" s="226" t="s">
        <v>676</v>
      </c>
      <c r="D52" s="226" t="s">
        <v>672</v>
      </c>
      <c r="E52" s="217">
        <v>8</v>
      </c>
      <c r="F52" s="216" t="s">
        <v>2168</v>
      </c>
      <c r="G52" s="217">
        <v>101</v>
      </c>
      <c r="H52" s="217">
        <v>101</v>
      </c>
      <c r="I52" s="237">
        <v>0.6</v>
      </c>
      <c r="J52" s="394" t="s">
        <v>2887</v>
      </c>
      <c r="K52" s="226" t="s">
        <v>3132</v>
      </c>
    </row>
    <row r="53" spans="1:11" ht="90" x14ac:dyDescent="0.25">
      <c r="A53" s="8">
        <v>49</v>
      </c>
      <c r="B53" s="347">
        <v>8</v>
      </c>
      <c r="C53" s="274" t="s">
        <v>2570</v>
      </c>
      <c r="D53" s="226" t="s">
        <v>436</v>
      </c>
      <c r="E53" s="217">
        <v>8</v>
      </c>
      <c r="F53" s="222" t="s">
        <v>2169</v>
      </c>
      <c r="G53" s="223">
        <v>95</v>
      </c>
      <c r="H53" s="223">
        <v>95</v>
      </c>
      <c r="I53" s="224">
        <v>0.56000000000000005</v>
      </c>
      <c r="J53" s="394" t="s">
        <v>2887</v>
      </c>
      <c r="K53" s="274" t="s">
        <v>3003</v>
      </c>
    </row>
    <row r="54" spans="1:11" ht="90" x14ac:dyDescent="0.25">
      <c r="A54" s="8">
        <v>50</v>
      </c>
      <c r="B54" s="347">
        <v>9</v>
      </c>
      <c r="C54" s="274" t="s">
        <v>2534</v>
      </c>
      <c r="D54" s="226" t="s">
        <v>436</v>
      </c>
      <c r="E54" s="217">
        <v>8</v>
      </c>
      <c r="F54" s="222" t="s">
        <v>2170</v>
      </c>
      <c r="G54" s="223">
        <v>91</v>
      </c>
      <c r="H54" s="223">
        <v>91</v>
      </c>
      <c r="I54" s="224">
        <v>0.54</v>
      </c>
      <c r="J54" s="394" t="s">
        <v>2887</v>
      </c>
      <c r="K54" s="274" t="s">
        <v>3003</v>
      </c>
    </row>
    <row r="55" spans="1:11" ht="90" x14ac:dyDescent="0.25">
      <c r="A55" s="8">
        <v>51</v>
      </c>
      <c r="B55" s="347">
        <v>10</v>
      </c>
      <c r="C55" s="274" t="s">
        <v>2557</v>
      </c>
      <c r="D55" s="226" t="s">
        <v>436</v>
      </c>
      <c r="E55" s="217">
        <v>8</v>
      </c>
      <c r="F55" s="222" t="s">
        <v>2171</v>
      </c>
      <c r="G55" s="223">
        <v>90</v>
      </c>
      <c r="H55" s="223">
        <v>90</v>
      </c>
      <c r="I55" s="224">
        <v>0.53</v>
      </c>
      <c r="J55" s="394" t="s">
        <v>2887</v>
      </c>
      <c r="K55" s="274" t="s">
        <v>3003</v>
      </c>
    </row>
    <row r="56" spans="1:11" ht="105" x14ac:dyDescent="0.25">
      <c r="A56" s="8">
        <v>52</v>
      </c>
      <c r="B56" s="347">
        <v>11</v>
      </c>
      <c r="C56" s="274" t="s">
        <v>632</v>
      </c>
      <c r="D56" s="226" t="s">
        <v>2799</v>
      </c>
      <c r="E56" s="217">
        <v>8</v>
      </c>
      <c r="F56" s="222" t="s">
        <v>2172</v>
      </c>
      <c r="G56" s="223">
        <v>88</v>
      </c>
      <c r="H56" s="223">
        <v>88</v>
      </c>
      <c r="I56" s="224">
        <v>0.52</v>
      </c>
      <c r="J56" s="394" t="s">
        <v>2887</v>
      </c>
      <c r="K56" s="274" t="s">
        <v>2837</v>
      </c>
    </row>
    <row r="57" spans="1:11" ht="90" x14ac:dyDescent="0.25">
      <c r="A57" s="8">
        <v>53</v>
      </c>
      <c r="B57" s="347">
        <v>12</v>
      </c>
      <c r="C57" s="274" t="s">
        <v>504</v>
      </c>
      <c r="D57" s="267" t="s">
        <v>498</v>
      </c>
      <c r="E57" s="217">
        <v>8</v>
      </c>
      <c r="F57" s="222" t="s">
        <v>2173</v>
      </c>
      <c r="G57" s="223">
        <v>86</v>
      </c>
      <c r="H57" s="223">
        <v>86</v>
      </c>
      <c r="I57" s="225">
        <v>0.51</v>
      </c>
      <c r="J57" s="394" t="s">
        <v>2887</v>
      </c>
      <c r="K57" s="274" t="s">
        <v>3037</v>
      </c>
    </row>
    <row r="58" spans="1:11" ht="90" x14ac:dyDescent="0.25">
      <c r="A58" s="8">
        <v>54</v>
      </c>
      <c r="B58" s="347">
        <v>13</v>
      </c>
      <c r="C58" s="274" t="s">
        <v>577</v>
      </c>
      <c r="D58" s="226" t="s">
        <v>2721</v>
      </c>
      <c r="E58" s="217">
        <v>8</v>
      </c>
      <c r="F58" s="222" t="s">
        <v>2174</v>
      </c>
      <c r="G58" s="223">
        <v>82</v>
      </c>
      <c r="H58" s="223">
        <v>82</v>
      </c>
      <c r="I58" s="224">
        <v>0.48</v>
      </c>
      <c r="J58" s="394" t="s">
        <v>2887</v>
      </c>
      <c r="K58" s="274" t="s">
        <v>560</v>
      </c>
    </row>
    <row r="59" spans="1:11" ht="60" x14ac:dyDescent="0.25">
      <c r="A59" s="8">
        <v>55</v>
      </c>
      <c r="B59" s="347">
        <v>14</v>
      </c>
      <c r="C59" s="274" t="s">
        <v>2878</v>
      </c>
      <c r="D59" s="226" t="s">
        <v>702</v>
      </c>
      <c r="E59" s="217">
        <v>8</v>
      </c>
      <c r="F59" s="222" t="s">
        <v>2175</v>
      </c>
      <c r="G59" s="223">
        <v>81</v>
      </c>
      <c r="H59" s="223">
        <v>81</v>
      </c>
      <c r="I59" s="224">
        <f>H59/169</f>
        <v>0.47928994082840237</v>
      </c>
      <c r="J59" s="394" t="s">
        <v>2887</v>
      </c>
      <c r="K59" s="274" t="s">
        <v>2910</v>
      </c>
    </row>
    <row r="60" spans="1:11" ht="90" x14ac:dyDescent="0.25">
      <c r="A60" s="8">
        <v>56</v>
      </c>
      <c r="B60" s="347">
        <v>15</v>
      </c>
      <c r="C60" s="274" t="s">
        <v>2566</v>
      </c>
      <c r="D60" s="226" t="s">
        <v>436</v>
      </c>
      <c r="E60" s="217">
        <v>8</v>
      </c>
      <c r="F60" s="222" t="s">
        <v>2176</v>
      </c>
      <c r="G60" s="223">
        <v>80</v>
      </c>
      <c r="H60" s="223">
        <v>80</v>
      </c>
      <c r="I60" s="224">
        <v>0.47</v>
      </c>
      <c r="J60" s="394" t="s">
        <v>2887</v>
      </c>
      <c r="K60" s="274" t="s">
        <v>3003</v>
      </c>
    </row>
    <row r="61" spans="1:11" ht="60" x14ac:dyDescent="0.25">
      <c r="A61" s="8">
        <v>57</v>
      </c>
      <c r="B61" s="347">
        <v>16</v>
      </c>
      <c r="C61" s="226" t="s">
        <v>2462</v>
      </c>
      <c r="D61" s="226" t="s">
        <v>2969</v>
      </c>
      <c r="E61" s="217">
        <v>8</v>
      </c>
      <c r="F61" s="216" t="s">
        <v>2177</v>
      </c>
      <c r="G61" s="217">
        <v>77</v>
      </c>
      <c r="H61" s="217">
        <v>77</v>
      </c>
      <c r="I61" s="217">
        <v>46</v>
      </c>
      <c r="J61" s="394" t="s">
        <v>2887</v>
      </c>
      <c r="K61" s="226" t="s">
        <v>2978</v>
      </c>
    </row>
    <row r="62" spans="1:11" ht="90" x14ac:dyDescent="0.25">
      <c r="A62" s="8">
        <v>58</v>
      </c>
      <c r="B62" s="347">
        <v>17</v>
      </c>
      <c r="C62" s="274" t="s">
        <v>2668</v>
      </c>
      <c r="D62" s="226" t="s">
        <v>3177</v>
      </c>
      <c r="E62" s="217">
        <v>8</v>
      </c>
      <c r="F62" s="222" t="s">
        <v>2178</v>
      </c>
      <c r="G62" s="223">
        <v>74</v>
      </c>
      <c r="H62" s="223">
        <v>74</v>
      </c>
      <c r="I62" s="224">
        <v>0.44</v>
      </c>
      <c r="J62" s="394" t="s">
        <v>2887</v>
      </c>
      <c r="K62" s="274" t="s">
        <v>3185</v>
      </c>
    </row>
    <row r="63" spans="1:11" ht="90" x14ac:dyDescent="0.25">
      <c r="A63" s="8">
        <v>59</v>
      </c>
      <c r="B63" s="347">
        <v>18</v>
      </c>
      <c r="C63" s="274" t="s">
        <v>2660</v>
      </c>
      <c r="D63" s="226" t="s">
        <v>3177</v>
      </c>
      <c r="E63" s="217">
        <v>8</v>
      </c>
      <c r="F63" s="222" t="s">
        <v>2179</v>
      </c>
      <c r="G63" s="223">
        <v>73</v>
      </c>
      <c r="H63" s="223">
        <v>73</v>
      </c>
      <c r="I63" s="224">
        <v>0.43</v>
      </c>
      <c r="J63" s="394" t="s">
        <v>2887</v>
      </c>
      <c r="K63" s="274" t="s">
        <v>3185</v>
      </c>
    </row>
    <row r="64" spans="1:11" ht="90" x14ac:dyDescent="0.25">
      <c r="A64" s="8">
        <v>60</v>
      </c>
      <c r="B64" s="347">
        <v>19</v>
      </c>
      <c r="C64" s="312" t="s">
        <v>3156</v>
      </c>
      <c r="D64" s="226" t="s">
        <v>556</v>
      </c>
      <c r="E64" s="217">
        <v>8</v>
      </c>
      <c r="F64" s="216" t="s">
        <v>2180</v>
      </c>
      <c r="G64" s="217">
        <v>71</v>
      </c>
      <c r="H64" s="217">
        <v>71</v>
      </c>
      <c r="I64" s="223">
        <v>42</v>
      </c>
      <c r="J64" s="394" t="s">
        <v>2887</v>
      </c>
      <c r="K64" s="274" t="s">
        <v>560</v>
      </c>
    </row>
    <row r="65" spans="1:11" ht="60" x14ac:dyDescent="0.25">
      <c r="A65" s="8">
        <v>61</v>
      </c>
      <c r="B65" s="347">
        <v>20</v>
      </c>
      <c r="C65" s="274" t="s">
        <v>3091</v>
      </c>
      <c r="D65" s="226" t="s">
        <v>2781</v>
      </c>
      <c r="E65" s="217">
        <v>8</v>
      </c>
      <c r="F65" s="222" t="s">
        <v>2181</v>
      </c>
      <c r="G65" s="223">
        <v>71</v>
      </c>
      <c r="H65" s="223">
        <v>71</v>
      </c>
      <c r="I65" s="223">
        <v>42</v>
      </c>
      <c r="J65" s="394" t="s">
        <v>2887</v>
      </c>
      <c r="K65" s="274" t="s">
        <v>3092</v>
      </c>
    </row>
    <row r="66" spans="1:11" ht="75" x14ac:dyDescent="0.25">
      <c r="A66" s="8">
        <v>62</v>
      </c>
      <c r="B66" s="347">
        <v>21</v>
      </c>
      <c r="C66" s="274" t="s">
        <v>3058</v>
      </c>
      <c r="D66" s="226" t="s">
        <v>3051</v>
      </c>
      <c r="E66" s="217">
        <v>8</v>
      </c>
      <c r="F66" s="222" t="s">
        <v>2182</v>
      </c>
      <c r="G66" s="223">
        <v>69</v>
      </c>
      <c r="H66" s="223">
        <v>69</v>
      </c>
      <c r="I66" s="223">
        <v>41</v>
      </c>
      <c r="J66" s="394" t="s">
        <v>2887</v>
      </c>
      <c r="K66" s="274" t="s">
        <v>3055</v>
      </c>
    </row>
    <row r="67" spans="1:11" ht="60" x14ac:dyDescent="0.25">
      <c r="A67" s="8">
        <v>63</v>
      </c>
      <c r="B67" s="347">
        <v>22</v>
      </c>
      <c r="C67" s="274" t="s">
        <v>711</v>
      </c>
      <c r="D67" s="226" t="s">
        <v>702</v>
      </c>
      <c r="E67" s="217">
        <v>8</v>
      </c>
      <c r="F67" s="222" t="s">
        <v>2183</v>
      </c>
      <c r="G67" s="223">
        <v>68</v>
      </c>
      <c r="H67" s="223">
        <v>68</v>
      </c>
      <c r="I67" s="224">
        <f t="shared" ref="I67" si="7">H67/169</f>
        <v>0.40236686390532544</v>
      </c>
      <c r="J67" s="394" t="s">
        <v>2887</v>
      </c>
      <c r="K67" s="274" t="s">
        <v>2910</v>
      </c>
    </row>
    <row r="68" spans="1:11" ht="90" x14ac:dyDescent="0.25">
      <c r="A68" s="8">
        <v>64</v>
      </c>
      <c r="B68" s="347">
        <v>23</v>
      </c>
      <c r="C68" s="226" t="s">
        <v>2516</v>
      </c>
      <c r="D68" s="226" t="s">
        <v>2499</v>
      </c>
      <c r="E68" s="217">
        <v>8</v>
      </c>
      <c r="F68" s="222" t="s">
        <v>2184</v>
      </c>
      <c r="G68" s="223">
        <v>66</v>
      </c>
      <c r="H68" s="223">
        <v>66</v>
      </c>
      <c r="I68" s="224">
        <v>0.39</v>
      </c>
      <c r="J68" s="222" t="s">
        <v>2876</v>
      </c>
      <c r="K68" s="226" t="s">
        <v>2988</v>
      </c>
    </row>
    <row r="69" spans="1:11" ht="75" x14ac:dyDescent="0.25">
      <c r="A69" s="8">
        <v>65</v>
      </c>
      <c r="B69" s="347">
        <v>24</v>
      </c>
      <c r="C69" s="274" t="s">
        <v>3059</v>
      </c>
      <c r="D69" s="226" t="s">
        <v>3051</v>
      </c>
      <c r="E69" s="217">
        <v>8</v>
      </c>
      <c r="F69" s="222" t="s">
        <v>2185</v>
      </c>
      <c r="G69" s="223">
        <v>65</v>
      </c>
      <c r="H69" s="223">
        <v>65</v>
      </c>
      <c r="I69" s="223">
        <v>43</v>
      </c>
      <c r="J69" s="222" t="s">
        <v>2876</v>
      </c>
      <c r="K69" s="274" t="s">
        <v>3055</v>
      </c>
    </row>
    <row r="70" spans="1:11" ht="90" x14ac:dyDescent="0.25">
      <c r="A70" s="8">
        <v>66</v>
      </c>
      <c r="B70" s="347">
        <v>25</v>
      </c>
      <c r="C70" s="274" t="s">
        <v>3154</v>
      </c>
      <c r="D70" s="226" t="s">
        <v>2721</v>
      </c>
      <c r="E70" s="217">
        <v>8</v>
      </c>
      <c r="F70" s="222" t="s">
        <v>2186</v>
      </c>
      <c r="G70" s="223">
        <v>63</v>
      </c>
      <c r="H70" s="223">
        <v>63</v>
      </c>
      <c r="I70" s="224">
        <v>0.37</v>
      </c>
      <c r="J70" s="222" t="s">
        <v>2876</v>
      </c>
      <c r="K70" s="274" t="s">
        <v>560</v>
      </c>
    </row>
    <row r="71" spans="1:11" ht="90" x14ac:dyDescent="0.25">
      <c r="A71" s="8">
        <v>67</v>
      </c>
      <c r="B71" s="347">
        <v>26</v>
      </c>
      <c r="C71" s="226" t="s">
        <v>2586</v>
      </c>
      <c r="D71" s="226" t="s">
        <v>473</v>
      </c>
      <c r="E71" s="217">
        <v>8</v>
      </c>
      <c r="F71" s="222" t="s">
        <v>2187</v>
      </c>
      <c r="G71" s="223">
        <v>63</v>
      </c>
      <c r="H71" s="223">
        <v>63</v>
      </c>
      <c r="I71" s="223">
        <v>37</v>
      </c>
      <c r="J71" s="222" t="s">
        <v>2876</v>
      </c>
      <c r="K71" s="274" t="s">
        <v>484</v>
      </c>
    </row>
    <row r="72" spans="1:11" ht="60" x14ac:dyDescent="0.25">
      <c r="A72" s="8">
        <v>68</v>
      </c>
      <c r="B72" s="347">
        <v>27</v>
      </c>
      <c r="C72" s="274" t="s">
        <v>720</v>
      </c>
      <c r="D72" s="226" t="s">
        <v>702</v>
      </c>
      <c r="E72" s="217">
        <v>8</v>
      </c>
      <c r="F72" s="222" t="s">
        <v>2188</v>
      </c>
      <c r="G72" s="223">
        <v>63</v>
      </c>
      <c r="H72" s="223">
        <v>63</v>
      </c>
      <c r="I72" s="224">
        <f t="shared" ref="I72:I73" si="8">H72/169</f>
        <v>0.37278106508875741</v>
      </c>
      <c r="J72" s="222" t="s">
        <v>2876</v>
      </c>
      <c r="K72" s="274" t="s">
        <v>2910</v>
      </c>
    </row>
    <row r="73" spans="1:11" ht="60" x14ac:dyDescent="0.25">
      <c r="A73" s="8">
        <v>69</v>
      </c>
      <c r="B73" s="347">
        <v>28</v>
      </c>
      <c r="C73" s="274" t="s">
        <v>708</v>
      </c>
      <c r="D73" s="226" t="s">
        <v>702</v>
      </c>
      <c r="E73" s="217">
        <v>8</v>
      </c>
      <c r="F73" s="222" t="s">
        <v>2189</v>
      </c>
      <c r="G73" s="223">
        <v>62</v>
      </c>
      <c r="H73" s="223">
        <v>62</v>
      </c>
      <c r="I73" s="224">
        <f t="shared" si="8"/>
        <v>0.36686390532544377</v>
      </c>
      <c r="J73" s="222" t="s">
        <v>2876</v>
      </c>
      <c r="K73" s="274" t="s">
        <v>2910</v>
      </c>
    </row>
    <row r="74" spans="1:11" ht="60" x14ac:dyDescent="0.25">
      <c r="A74" s="8">
        <v>70</v>
      </c>
      <c r="B74" s="347">
        <v>29</v>
      </c>
      <c r="C74" s="226" t="s">
        <v>2474</v>
      </c>
      <c r="D74" s="226" t="s">
        <v>2969</v>
      </c>
      <c r="E74" s="217">
        <v>8</v>
      </c>
      <c r="F74" s="216" t="s">
        <v>2190</v>
      </c>
      <c r="G74" s="217">
        <v>62</v>
      </c>
      <c r="H74" s="217">
        <v>62</v>
      </c>
      <c r="I74" s="217">
        <v>37</v>
      </c>
      <c r="J74" s="222" t="s">
        <v>2876</v>
      </c>
      <c r="K74" s="226" t="s">
        <v>2978</v>
      </c>
    </row>
    <row r="75" spans="1:11" ht="105" x14ac:dyDescent="0.25">
      <c r="A75" s="8">
        <v>71</v>
      </c>
      <c r="B75" s="347">
        <v>30</v>
      </c>
      <c r="C75" s="274" t="s">
        <v>638</v>
      </c>
      <c r="D75" s="226" t="s">
        <v>2799</v>
      </c>
      <c r="E75" s="217">
        <v>8</v>
      </c>
      <c r="F75" s="222" t="s">
        <v>2191</v>
      </c>
      <c r="G75" s="223">
        <v>62</v>
      </c>
      <c r="H75" s="223">
        <v>62</v>
      </c>
      <c r="I75" s="224">
        <v>0.37</v>
      </c>
      <c r="J75" s="222" t="s">
        <v>2876</v>
      </c>
      <c r="K75" s="274" t="s">
        <v>2837</v>
      </c>
    </row>
    <row r="76" spans="1:11" ht="105" x14ac:dyDescent="0.25">
      <c r="A76" s="8">
        <v>72</v>
      </c>
      <c r="B76" s="347">
        <v>31</v>
      </c>
      <c r="C76" s="274" t="s">
        <v>635</v>
      </c>
      <c r="D76" s="226" t="s">
        <v>2799</v>
      </c>
      <c r="E76" s="217">
        <v>8</v>
      </c>
      <c r="F76" s="222" t="s">
        <v>2192</v>
      </c>
      <c r="G76" s="223">
        <v>61</v>
      </c>
      <c r="H76" s="223">
        <v>61</v>
      </c>
      <c r="I76" s="224">
        <v>0.36</v>
      </c>
      <c r="J76" s="222" t="s">
        <v>2876</v>
      </c>
      <c r="K76" s="274" t="s">
        <v>2837</v>
      </c>
    </row>
    <row r="77" spans="1:11" ht="75" x14ac:dyDescent="0.25">
      <c r="A77" s="8">
        <v>73</v>
      </c>
      <c r="B77" s="347">
        <v>32</v>
      </c>
      <c r="C77" s="274" t="s">
        <v>3060</v>
      </c>
      <c r="D77" s="226" t="s">
        <v>3051</v>
      </c>
      <c r="E77" s="217">
        <v>8</v>
      </c>
      <c r="F77" s="222" t="s">
        <v>2193</v>
      </c>
      <c r="G77" s="223">
        <v>59</v>
      </c>
      <c r="H77" s="223">
        <v>59</v>
      </c>
      <c r="I77" s="223">
        <v>40</v>
      </c>
      <c r="J77" s="222" t="s">
        <v>2876</v>
      </c>
      <c r="K77" s="274" t="s">
        <v>3055</v>
      </c>
    </row>
    <row r="78" spans="1:11" ht="90" x14ac:dyDescent="0.25">
      <c r="A78" s="8">
        <v>74</v>
      </c>
      <c r="B78" s="347">
        <v>33</v>
      </c>
      <c r="C78" s="274" t="s">
        <v>2549</v>
      </c>
      <c r="D78" s="226" t="s">
        <v>436</v>
      </c>
      <c r="E78" s="217">
        <v>8</v>
      </c>
      <c r="F78" s="222" t="s">
        <v>2194</v>
      </c>
      <c r="G78" s="223">
        <v>57</v>
      </c>
      <c r="H78" s="223">
        <v>57</v>
      </c>
      <c r="I78" s="224">
        <v>0.34</v>
      </c>
      <c r="J78" s="222" t="s">
        <v>2876</v>
      </c>
      <c r="K78" s="274" t="s">
        <v>3003</v>
      </c>
    </row>
    <row r="79" spans="1:11" ht="90" x14ac:dyDescent="0.25">
      <c r="A79" s="8">
        <v>75</v>
      </c>
      <c r="B79" s="347">
        <v>34</v>
      </c>
      <c r="C79" s="274" t="s">
        <v>3086</v>
      </c>
      <c r="D79" s="226" t="s">
        <v>610</v>
      </c>
      <c r="E79" s="217">
        <v>8</v>
      </c>
      <c r="F79" s="222" t="s">
        <v>2195</v>
      </c>
      <c r="G79" s="223">
        <v>57</v>
      </c>
      <c r="H79" s="223">
        <v>57</v>
      </c>
      <c r="I79" s="224">
        <v>0.34</v>
      </c>
      <c r="J79" s="222" t="s">
        <v>2876</v>
      </c>
      <c r="K79" s="274" t="s">
        <v>2764</v>
      </c>
    </row>
    <row r="80" spans="1:11" ht="105" x14ac:dyDescent="0.25">
      <c r="A80" s="8">
        <v>76</v>
      </c>
      <c r="B80" s="347">
        <v>35</v>
      </c>
      <c r="C80" s="274" t="s">
        <v>3110</v>
      </c>
      <c r="D80" s="226" t="s">
        <v>2799</v>
      </c>
      <c r="E80" s="217">
        <v>8</v>
      </c>
      <c r="F80" s="222" t="s">
        <v>2196</v>
      </c>
      <c r="G80" s="223">
        <v>57</v>
      </c>
      <c r="H80" s="223">
        <v>57</v>
      </c>
      <c r="I80" s="224">
        <v>0.34</v>
      </c>
      <c r="J80" s="222" t="s">
        <v>2876</v>
      </c>
      <c r="K80" s="274" t="s">
        <v>2837</v>
      </c>
    </row>
    <row r="81" spans="1:11" ht="90" x14ac:dyDescent="0.25">
      <c r="A81" s="8">
        <v>77</v>
      </c>
      <c r="B81" s="347">
        <v>36</v>
      </c>
      <c r="C81" s="274" t="s">
        <v>3170</v>
      </c>
      <c r="D81" s="226" t="s">
        <v>2721</v>
      </c>
      <c r="E81" s="217">
        <v>8</v>
      </c>
      <c r="F81" s="222" t="s">
        <v>2197</v>
      </c>
      <c r="G81" s="223">
        <v>55</v>
      </c>
      <c r="H81" s="223">
        <v>55</v>
      </c>
      <c r="I81" s="224">
        <v>0.32</v>
      </c>
      <c r="J81" s="222" t="s">
        <v>2876</v>
      </c>
      <c r="K81" s="274" t="s">
        <v>3171</v>
      </c>
    </row>
    <row r="82" spans="1:11" ht="90" x14ac:dyDescent="0.25">
      <c r="A82" s="8">
        <v>78</v>
      </c>
      <c r="B82" s="347">
        <v>37</v>
      </c>
      <c r="C82" s="317" t="s">
        <v>2734</v>
      </c>
      <c r="D82" s="267" t="s">
        <v>587</v>
      </c>
      <c r="E82" s="217">
        <v>8</v>
      </c>
      <c r="F82" s="222" t="s">
        <v>2198</v>
      </c>
      <c r="G82" s="223">
        <v>55</v>
      </c>
      <c r="H82" s="223">
        <v>55</v>
      </c>
      <c r="I82" s="224">
        <f>H82/169</f>
        <v>0.32544378698224852</v>
      </c>
      <c r="J82" s="222" t="s">
        <v>2876</v>
      </c>
      <c r="K82" s="274" t="s">
        <v>3077</v>
      </c>
    </row>
    <row r="83" spans="1:11" ht="90" x14ac:dyDescent="0.25">
      <c r="A83" s="8">
        <v>79</v>
      </c>
      <c r="B83" s="347">
        <v>38</v>
      </c>
      <c r="C83" s="274" t="s">
        <v>2547</v>
      </c>
      <c r="D83" s="226" t="s">
        <v>436</v>
      </c>
      <c r="E83" s="217">
        <v>8</v>
      </c>
      <c r="F83" s="222" t="s">
        <v>2199</v>
      </c>
      <c r="G83" s="223">
        <v>54</v>
      </c>
      <c r="H83" s="223">
        <v>54</v>
      </c>
      <c r="I83" s="224">
        <v>0.32</v>
      </c>
      <c r="J83" s="222" t="s">
        <v>2876</v>
      </c>
      <c r="K83" s="274" t="s">
        <v>3003</v>
      </c>
    </row>
    <row r="84" spans="1:11" ht="90" x14ac:dyDescent="0.25">
      <c r="A84" s="8">
        <v>80</v>
      </c>
      <c r="B84" s="347">
        <v>39</v>
      </c>
      <c r="C84" s="274" t="s">
        <v>613</v>
      </c>
      <c r="D84" s="226" t="s">
        <v>610</v>
      </c>
      <c r="E84" s="217">
        <v>8</v>
      </c>
      <c r="F84" s="222" t="s">
        <v>2200</v>
      </c>
      <c r="G84" s="223">
        <v>51</v>
      </c>
      <c r="H84" s="223">
        <v>51</v>
      </c>
      <c r="I84" s="224">
        <v>0.3</v>
      </c>
      <c r="J84" s="222" t="s">
        <v>2876</v>
      </c>
      <c r="K84" s="274" t="s">
        <v>2764</v>
      </c>
    </row>
    <row r="85" spans="1:11" ht="90" x14ac:dyDescent="0.25">
      <c r="A85" s="8">
        <v>81</v>
      </c>
      <c r="B85" s="347">
        <v>40</v>
      </c>
      <c r="C85" s="274" t="s">
        <v>2659</v>
      </c>
      <c r="D85" s="226" t="s">
        <v>3177</v>
      </c>
      <c r="E85" s="217">
        <v>8</v>
      </c>
      <c r="F85" s="222" t="s">
        <v>2201</v>
      </c>
      <c r="G85" s="223">
        <v>50</v>
      </c>
      <c r="H85" s="223">
        <v>50</v>
      </c>
      <c r="I85" s="224">
        <v>0.3</v>
      </c>
      <c r="J85" s="222" t="s">
        <v>2876</v>
      </c>
      <c r="K85" s="274" t="s">
        <v>3185</v>
      </c>
    </row>
    <row r="86" spans="1:11" ht="105" x14ac:dyDescent="0.25">
      <c r="A86" s="8">
        <v>82</v>
      </c>
      <c r="B86" s="347">
        <v>41</v>
      </c>
      <c r="C86" s="274" t="s">
        <v>2807</v>
      </c>
      <c r="D86" s="226" t="s">
        <v>2799</v>
      </c>
      <c r="E86" s="217">
        <v>8</v>
      </c>
      <c r="F86" s="222" t="s">
        <v>2202</v>
      </c>
      <c r="G86" s="223">
        <v>48</v>
      </c>
      <c r="H86" s="223">
        <v>48</v>
      </c>
      <c r="I86" s="224">
        <v>0.28000000000000003</v>
      </c>
      <c r="J86" s="222" t="s">
        <v>2876</v>
      </c>
      <c r="K86" s="274" t="s">
        <v>2837</v>
      </c>
    </row>
    <row r="87" spans="1:11" ht="43.15" customHeight="1" x14ac:dyDescent="0.25">
      <c r="A87" s="8">
        <v>83</v>
      </c>
      <c r="B87" s="347">
        <v>42</v>
      </c>
      <c r="C87" s="226" t="s">
        <v>390</v>
      </c>
      <c r="D87" s="226" t="s">
        <v>2969</v>
      </c>
      <c r="E87" s="217">
        <v>8</v>
      </c>
      <c r="F87" s="216" t="s">
        <v>2203</v>
      </c>
      <c r="G87" s="217">
        <v>46</v>
      </c>
      <c r="H87" s="217">
        <v>46</v>
      </c>
      <c r="I87" s="217">
        <v>27</v>
      </c>
      <c r="J87" s="222" t="s">
        <v>2876</v>
      </c>
      <c r="K87" s="226" t="s">
        <v>2978</v>
      </c>
    </row>
    <row r="88" spans="1:11" ht="60" x14ac:dyDescent="0.25">
      <c r="A88" s="8">
        <v>84</v>
      </c>
      <c r="B88" s="347">
        <v>43</v>
      </c>
      <c r="C88" s="274" t="s">
        <v>722</v>
      </c>
      <c r="D88" s="226" t="s">
        <v>702</v>
      </c>
      <c r="E88" s="217">
        <v>8</v>
      </c>
      <c r="F88" s="222" t="s">
        <v>2204</v>
      </c>
      <c r="G88" s="223">
        <v>45</v>
      </c>
      <c r="H88" s="223">
        <v>45</v>
      </c>
      <c r="I88" s="224">
        <f t="shared" ref="I88" si="9">H88/169</f>
        <v>0.26627218934911245</v>
      </c>
      <c r="J88" s="222" t="s">
        <v>2876</v>
      </c>
      <c r="K88" s="274" t="s">
        <v>2910</v>
      </c>
    </row>
    <row r="89" spans="1:11" ht="90" x14ac:dyDescent="0.25">
      <c r="A89" s="8">
        <v>85</v>
      </c>
      <c r="B89" s="347">
        <v>44</v>
      </c>
      <c r="C89" s="317" t="s">
        <v>605</v>
      </c>
      <c r="D89" s="267" t="s">
        <v>587</v>
      </c>
      <c r="E89" s="217">
        <v>8</v>
      </c>
      <c r="F89" s="222" t="s">
        <v>2205</v>
      </c>
      <c r="G89" s="223">
        <v>45</v>
      </c>
      <c r="H89" s="223">
        <v>45</v>
      </c>
      <c r="I89" s="224">
        <f>H89/169</f>
        <v>0.26627218934911245</v>
      </c>
      <c r="J89" s="222" t="s">
        <v>2876</v>
      </c>
      <c r="K89" s="274" t="s">
        <v>3077</v>
      </c>
    </row>
    <row r="90" spans="1:11" ht="90" x14ac:dyDescent="0.25">
      <c r="A90" s="8">
        <v>86</v>
      </c>
      <c r="B90" s="347">
        <v>45</v>
      </c>
      <c r="C90" s="312" t="s">
        <v>517</v>
      </c>
      <c r="D90" s="267" t="s">
        <v>523</v>
      </c>
      <c r="E90" s="217">
        <v>8</v>
      </c>
      <c r="F90" s="216" t="s">
        <v>2206</v>
      </c>
      <c r="G90" s="217">
        <v>44</v>
      </c>
      <c r="H90" s="217">
        <v>44</v>
      </c>
      <c r="I90" s="224">
        <f>H90/169</f>
        <v>0.26035502958579881</v>
      </c>
      <c r="J90" s="222" t="s">
        <v>2876</v>
      </c>
      <c r="K90" s="226" t="s">
        <v>3055</v>
      </c>
    </row>
    <row r="91" spans="1:11" ht="90" x14ac:dyDescent="0.25">
      <c r="A91" s="8">
        <v>87</v>
      </c>
      <c r="B91" s="347">
        <v>46</v>
      </c>
      <c r="C91" s="274" t="s">
        <v>458</v>
      </c>
      <c r="D91" s="226" t="s">
        <v>436</v>
      </c>
      <c r="E91" s="217">
        <v>8</v>
      </c>
      <c r="F91" s="222" t="s">
        <v>2207</v>
      </c>
      <c r="G91" s="223">
        <v>43</v>
      </c>
      <c r="H91" s="223">
        <v>43</v>
      </c>
      <c r="I91" s="224">
        <v>0.25</v>
      </c>
      <c r="J91" s="222" t="s">
        <v>2876</v>
      </c>
      <c r="K91" s="274" t="s">
        <v>3003</v>
      </c>
    </row>
    <row r="92" spans="1:11" ht="90" x14ac:dyDescent="0.25">
      <c r="A92" s="8">
        <v>88</v>
      </c>
      <c r="B92" s="347">
        <v>47</v>
      </c>
      <c r="C92" s="274" t="s">
        <v>612</v>
      </c>
      <c r="D92" s="226" t="s">
        <v>610</v>
      </c>
      <c r="E92" s="217">
        <v>8</v>
      </c>
      <c r="F92" s="222" t="s">
        <v>2208</v>
      </c>
      <c r="G92" s="223">
        <v>42</v>
      </c>
      <c r="H92" s="223">
        <v>42</v>
      </c>
      <c r="I92" s="224">
        <v>0.25</v>
      </c>
      <c r="J92" s="222" t="s">
        <v>2876</v>
      </c>
      <c r="K92" s="274" t="s">
        <v>2764</v>
      </c>
    </row>
    <row r="93" spans="1:11" ht="90" x14ac:dyDescent="0.25">
      <c r="A93" s="8">
        <v>89</v>
      </c>
      <c r="B93" s="347">
        <v>48</v>
      </c>
      <c r="C93" s="317" t="s">
        <v>2735</v>
      </c>
      <c r="D93" s="267" t="s">
        <v>587</v>
      </c>
      <c r="E93" s="217">
        <v>8</v>
      </c>
      <c r="F93" s="222" t="s">
        <v>2209</v>
      </c>
      <c r="G93" s="223">
        <v>41</v>
      </c>
      <c r="H93" s="223">
        <v>41</v>
      </c>
      <c r="I93" s="224">
        <f>H93/169</f>
        <v>0.24260355029585798</v>
      </c>
      <c r="J93" s="222" t="s">
        <v>2876</v>
      </c>
      <c r="K93" s="274" t="s">
        <v>3077</v>
      </c>
    </row>
    <row r="94" spans="1:11" ht="105" x14ac:dyDescent="0.25">
      <c r="A94" s="8">
        <v>90</v>
      </c>
      <c r="B94" s="347">
        <v>49</v>
      </c>
      <c r="C94" s="274" t="s">
        <v>2822</v>
      </c>
      <c r="D94" s="226" t="s">
        <v>2799</v>
      </c>
      <c r="E94" s="217">
        <v>8</v>
      </c>
      <c r="F94" s="222" t="s">
        <v>2210</v>
      </c>
      <c r="G94" s="223">
        <v>31</v>
      </c>
      <c r="H94" s="223">
        <v>31</v>
      </c>
      <c r="I94" s="224">
        <v>0.18</v>
      </c>
      <c r="J94" s="222" t="s">
        <v>2876</v>
      </c>
      <c r="K94" s="274" t="s">
        <v>2837</v>
      </c>
    </row>
    <row r="95" spans="1:11" ht="90" x14ac:dyDescent="0.25">
      <c r="A95" s="8">
        <v>91</v>
      </c>
      <c r="B95" s="347">
        <v>50</v>
      </c>
      <c r="C95" s="226" t="s">
        <v>2580</v>
      </c>
      <c r="D95" s="226" t="s">
        <v>473</v>
      </c>
      <c r="E95" s="217">
        <v>8</v>
      </c>
      <c r="F95" s="222" t="s">
        <v>2211</v>
      </c>
      <c r="G95" s="223">
        <v>30</v>
      </c>
      <c r="H95" s="223">
        <v>30</v>
      </c>
      <c r="I95" s="223">
        <v>18</v>
      </c>
      <c r="J95" s="222" t="s">
        <v>2876</v>
      </c>
      <c r="K95" s="274" t="s">
        <v>484</v>
      </c>
    </row>
    <row r="96" spans="1:11" ht="90" x14ac:dyDescent="0.25">
      <c r="A96" s="8">
        <v>92</v>
      </c>
      <c r="B96" s="347">
        <v>51</v>
      </c>
      <c r="C96" s="274" t="s">
        <v>2616</v>
      </c>
      <c r="D96" s="267" t="s">
        <v>498</v>
      </c>
      <c r="E96" s="217">
        <v>8</v>
      </c>
      <c r="F96" s="222" t="s">
        <v>2212</v>
      </c>
      <c r="G96" s="223">
        <v>27</v>
      </c>
      <c r="H96" s="223">
        <v>27</v>
      </c>
      <c r="I96" s="225">
        <v>0.16</v>
      </c>
      <c r="J96" s="222" t="s">
        <v>2876</v>
      </c>
      <c r="K96" s="274" t="s">
        <v>3037</v>
      </c>
    </row>
    <row r="97" spans="1:12" ht="90" x14ac:dyDescent="0.25">
      <c r="A97" s="8">
        <v>93</v>
      </c>
      <c r="B97" s="347">
        <v>52</v>
      </c>
      <c r="C97" s="317" t="s">
        <v>592</v>
      </c>
      <c r="D97" s="267" t="s">
        <v>587</v>
      </c>
      <c r="E97" s="217">
        <v>8</v>
      </c>
      <c r="F97" s="222" t="s">
        <v>2213</v>
      </c>
      <c r="G97" s="223">
        <v>25</v>
      </c>
      <c r="H97" s="223">
        <v>25</v>
      </c>
      <c r="I97" s="224">
        <f>H97/169</f>
        <v>0.14792899408284024</v>
      </c>
      <c r="J97" s="222" t="s">
        <v>2876</v>
      </c>
      <c r="K97" s="274" t="s">
        <v>3077</v>
      </c>
    </row>
    <row r="98" spans="1:12" ht="90" x14ac:dyDescent="0.25">
      <c r="A98" s="8">
        <v>94</v>
      </c>
      <c r="B98" s="347">
        <v>53</v>
      </c>
      <c r="C98" s="274" t="s">
        <v>3172</v>
      </c>
      <c r="D98" s="226" t="s">
        <v>2721</v>
      </c>
      <c r="E98" s="217">
        <v>8</v>
      </c>
      <c r="F98" s="222" t="s">
        <v>2214</v>
      </c>
      <c r="G98" s="223">
        <v>23</v>
      </c>
      <c r="H98" s="223">
        <v>23</v>
      </c>
      <c r="I98" s="224">
        <v>0.14000000000000001</v>
      </c>
      <c r="J98" s="222" t="s">
        <v>2876</v>
      </c>
      <c r="K98" s="274" t="s">
        <v>560</v>
      </c>
    </row>
    <row r="99" spans="1:12" ht="90.75" x14ac:dyDescent="0.3">
      <c r="A99" s="8">
        <v>95</v>
      </c>
      <c r="B99" s="284">
        <v>1</v>
      </c>
      <c r="C99" s="230" t="s">
        <v>697</v>
      </c>
      <c r="D99" s="269" t="s">
        <v>3207</v>
      </c>
      <c r="E99" s="212">
        <v>9</v>
      </c>
      <c r="F99" s="211" t="s">
        <v>2215</v>
      </c>
      <c r="G99" s="212">
        <v>234</v>
      </c>
      <c r="H99" s="212">
        <v>234</v>
      </c>
      <c r="I99" s="19">
        <v>0.68</v>
      </c>
      <c r="J99" s="386" t="s">
        <v>2874</v>
      </c>
      <c r="K99" s="269" t="s">
        <v>3132</v>
      </c>
      <c r="L99" s="69" t="s">
        <v>2344</v>
      </c>
    </row>
    <row r="100" spans="1:12" ht="90" x14ac:dyDescent="0.25">
      <c r="A100" s="8">
        <v>96</v>
      </c>
      <c r="B100" s="284">
        <v>2</v>
      </c>
      <c r="C100" s="275" t="s">
        <v>2551</v>
      </c>
      <c r="D100" s="230" t="s">
        <v>436</v>
      </c>
      <c r="E100" s="212">
        <v>9</v>
      </c>
      <c r="F100" s="227" t="s">
        <v>2216</v>
      </c>
      <c r="G100" s="228">
        <v>233</v>
      </c>
      <c r="H100" s="228">
        <v>233</v>
      </c>
      <c r="I100" s="229">
        <v>0.68</v>
      </c>
      <c r="J100" s="386" t="s">
        <v>2874</v>
      </c>
      <c r="K100" s="275" t="s">
        <v>3003</v>
      </c>
    </row>
    <row r="101" spans="1:12" ht="90" x14ac:dyDescent="0.25">
      <c r="A101" s="8">
        <v>97</v>
      </c>
      <c r="B101" s="284">
        <v>3</v>
      </c>
      <c r="C101" s="318" t="s">
        <v>3078</v>
      </c>
      <c r="D101" s="269" t="s">
        <v>587</v>
      </c>
      <c r="E101" s="212">
        <v>9</v>
      </c>
      <c r="F101" s="227" t="s">
        <v>2217</v>
      </c>
      <c r="G101" s="228">
        <v>205</v>
      </c>
      <c r="H101" s="228">
        <v>205</v>
      </c>
      <c r="I101" s="229">
        <f>H101/345</f>
        <v>0.59420289855072461</v>
      </c>
      <c r="J101" s="46" t="s">
        <v>2887</v>
      </c>
      <c r="K101" s="275" t="s">
        <v>3077</v>
      </c>
    </row>
    <row r="102" spans="1:12" ht="60" x14ac:dyDescent="0.25">
      <c r="A102" s="8">
        <v>98</v>
      </c>
      <c r="B102" s="284">
        <v>4</v>
      </c>
      <c r="C102" s="230" t="s">
        <v>393</v>
      </c>
      <c r="D102" s="230" t="s">
        <v>2969</v>
      </c>
      <c r="E102" s="212">
        <v>9</v>
      </c>
      <c r="F102" s="211" t="s">
        <v>2218</v>
      </c>
      <c r="G102" s="212">
        <v>197</v>
      </c>
      <c r="H102" s="212">
        <v>197</v>
      </c>
      <c r="I102" s="212">
        <v>57</v>
      </c>
      <c r="J102" s="46" t="s">
        <v>2887</v>
      </c>
      <c r="K102" s="230" t="s">
        <v>2978</v>
      </c>
    </row>
    <row r="103" spans="1:12" ht="60" x14ac:dyDescent="0.25">
      <c r="A103" s="8">
        <v>99</v>
      </c>
      <c r="B103" s="284">
        <v>5</v>
      </c>
      <c r="C103" s="275" t="s">
        <v>2867</v>
      </c>
      <c r="D103" s="230" t="s">
        <v>702</v>
      </c>
      <c r="E103" s="212">
        <v>9</v>
      </c>
      <c r="F103" s="227" t="s">
        <v>2219</v>
      </c>
      <c r="G103" s="228">
        <v>192</v>
      </c>
      <c r="H103" s="228">
        <v>192</v>
      </c>
      <c r="I103" s="229">
        <f>H103/345</f>
        <v>0.55652173913043479</v>
      </c>
      <c r="J103" s="46" t="s">
        <v>2887</v>
      </c>
      <c r="K103" s="275" t="s">
        <v>2910</v>
      </c>
    </row>
    <row r="104" spans="1:12" ht="90" x14ac:dyDescent="0.25">
      <c r="A104" s="8">
        <v>100</v>
      </c>
      <c r="B104" s="284">
        <v>6</v>
      </c>
      <c r="C104" s="230" t="s">
        <v>482</v>
      </c>
      <c r="D104" s="230" t="s">
        <v>473</v>
      </c>
      <c r="E104" s="212">
        <v>9</v>
      </c>
      <c r="F104" s="227" t="s">
        <v>2220</v>
      </c>
      <c r="G104" s="228">
        <v>190</v>
      </c>
      <c r="H104" s="228">
        <v>190</v>
      </c>
      <c r="I104" s="228">
        <v>55</v>
      </c>
      <c r="J104" s="46" t="s">
        <v>2887</v>
      </c>
      <c r="K104" s="275" t="s">
        <v>484</v>
      </c>
    </row>
    <row r="105" spans="1:12" ht="90" x14ac:dyDescent="0.25">
      <c r="A105" s="8">
        <v>101</v>
      </c>
      <c r="B105" s="284">
        <v>7</v>
      </c>
      <c r="C105" s="230" t="s">
        <v>433</v>
      </c>
      <c r="D105" s="230" t="s">
        <v>2499</v>
      </c>
      <c r="E105" s="212">
        <v>9</v>
      </c>
      <c r="F105" s="227" t="s">
        <v>2221</v>
      </c>
      <c r="G105" s="228">
        <v>190</v>
      </c>
      <c r="H105" s="228">
        <v>190</v>
      </c>
      <c r="I105" s="229">
        <v>0.55000000000000004</v>
      </c>
      <c r="J105" s="46" t="s">
        <v>2887</v>
      </c>
      <c r="K105" s="230" t="s">
        <v>2988</v>
      </c>
    </row>
    <row r="106" spans="1:12" ht="105" x14ac:dyDescent="0.25">
      <c r="A106" s="8">
        <v>102</v>
      </c>
      <c r="B106" s="284">
        <v>8</v>
      </c>
      <c r="C106" s="275" t="s">
        <v>2830</v>
      </c>
      <c r="D106" s="230" t="s">
        <v>2799</v>
      </c>
      <c r="E106" s="212">
        <v>9</v>
      </c>
      <c r="F106" s="227" t="s">
        <v>2222</v>
      </c>
      <c r="G106" s="228">
        <v>189</v>
      </c>
      <c r="H106" s="228">
        <v>189</v>
      </c>
      <c r="I106" s="229">
        <v>0.55000000000000004</v>
      </c>
      <c r="J106" s="46" t="s">
        <v>2887</v>
      </c>
      <c r="K106" s="275" t="s">
        <v>2837</v>
      </c>
    </row>
    <row r="107" spans="1:12" ht="60" x14ac:dyDescent="0.25">
      <c r="A107" s="8">
        <v>103</v>
      </c>
      <c r="B107" s="284">
        <v>9</v>
      </c>
      <c r="C107" s="230" t="s">
        <v>2980</v>
      </c>
      <c r="D107" s="230" t="s">
        <v>2969</v>
      </c>
      <c r="E107" s="212">
        <v>9</v>
      </c>
      <c r="F107" s="211" t="s">
        <v>2223</v>
      </c>
      <c r="G107" s="212">
        <v>182</v>
      </c>
      <c r="H107" s="212">
        <v>182</v>
      </c>
      <c r="I107" s="212">
        <v>53</v>
      </c>
      <c r="J107" s="46" t="s">
        <v>2887</v>
      </c>
      <c r="K107" s="230" t="s">
        <v>2978</v>
      </c>
    </row>
    <row r="108" spans="1:12" ht="90" x14ac:dyDescent="0.25">
      <c r="A108" s="8">
        <v>104</v>
      </c>
      <c r="B108" s="284">
        <v>10</v>
      </c>
      <c r="C108" s="318" t="s">
        <v>2736</v>
      </c>
      <c r="D108" s="269" t="s">
        <v>587</v>
      </c>
      <c r="E108" s="212">
        <v>9</v>
      </c>
      <c r="F108" s="227" t="s">
        <v>2224</v>
      </c>
      <c r="G108" s="228">
        <v>181</v>
      </c>
      <c r="H108" s="228">
        <v>181</v>
      </c>
      <c r="I108" s="229">
        <f>H108/345</f>
        <v>0.52463768115942033</v>
      </c>
      <c r="J108" s="46" t="s">
        <v>2887</v>
      </c>
      <c r="K108" s="275" t="s">
        <v>3077</v>
      </c>
    </row>
    <row r="109" spans="1:12" ht="105" x14ac:dyDescent="0.25">
      <c r="A109" s="8">
        <v>105</v>
      </c>
      <c r="B109" s="284">
        <v>11</v>
      </c>
      <c r="C109" s="275" t="s">
        <v>2831</v>
      </c>
      <c r="D109" s="230" t="s">
        <v>2799</v>
      </c>
      <c r="E109" s="212">
        <v>9</v>
      </c>
      <c r="F109" s="227" t="s">
        <v>2225</v>
      </c>
      <c r="G109" s="228">
        <v>175</v>
      </c>
      <c r="H109" s="228">
        <v>175</v>
      </c>
      <c r="I109" s="229">
        <v>0.51</v>
      </c>
      <c r="J109" s="46" t="s">
        <v>2887</v>
      </c>
      <c r="K109" s="275" t="s">
        <v>2837</v>
      </c>
    </row>
    <row r="110" spans="1:12" ht="105" x14ac:dyDescent="0.25">
      <c r="A110" s="8">
        <v>106</v>
      </c>
      <c r="B110" s="284">
        <v>12</v>
      </c>
      <c r="C110" s="275" t="s">
        <v>640</v>
      </c>
      <c r="D110" s="230" t="s">
        <v>2799</v>
      </c>
      <c r="E110" s="212">
        <v>9</v>
      </c>
      <c r="F110" s="227" t="s">
        <v>2226</v>
      </c>
      <c r="G110" s="228">
        <v>172</v>
      </c>
      <c r="H110" s="228">
        <v>172</v>
      </c>
      <c r="I110" s="229">
        <v>0.5</v>
      </c>
      <c r="J110" s="46" t="s">
        <v>2887</v>
      </c>
      <c r="K110" s="275" t="s">
        <v>2837</v>
      </c>
    </row>
    <row r="111" spans="1:12" ht="90" x14ac:dyDescent="0.25">
      <c r="A111" s="8">
        <v>107</v>
      </c>
      <c r="B111" s="284">
        <v>13</v>
      </c>
      <c r="C111" s="275" t="s">
        <v>547</v>
      </c>
      <c r="D111" s="230" t="s">
        <v>3177</v>
      </c>
      <c r="E111" s="212">
        <v>9</v>
      </c>
      <c r="F111" s="227" t="s">
        <v>2227</v>
      </c>
      <c r="G111" s="228">
        <v>166</v>
      </c>
      <c r="H111" s="228">
        <v>166</v>
      </c>
      <c r="I111" s="229">
        <v>0.48</v>
      </c>
      <c r="J111" s="46" t="s">
        <v>2887</v>
      </c>
      <c r="K111" s="275" t="s">
        <v>3185</v>
      </c>
    </row>
    <row r="112" spans="1:12" ht="105" x14ac:dyDescent="0.25">
      <c r="A112" s="8">
        <v>108</v>
      </c>
      <c r="B112" s="284">
        <v>14</v>
      </c>
      <c r="C112" s="275" t="s">
        <v>667</v>
      </c>
      <c r="D112" s="230" t="s">
        <v>2799</v>
      </c>
      <c r="E112" s="212">
        <v>9</v>
      </c>
      <c r="F112" s="227" t="s">
        <v>2228</v>
      </c>
      <c r="G112" s="228">
        <v>166</v>
      </c>
      <c r="H112" s="228">
        <v>166</v>
      </c>
      <c r="I112" s="229">
        <v>0.48</v>
      </c>
      <c r="J112" s="46" t="s">
        <v>2887</v>
      </c>
      <c r="K112" s="275" t="s">
        <v>2837</v>
      </c>
    </row>
    <row r="113" spans="1:11" ht="90" x14ac:dyDescent="0.25">
      <c r="A113" s="8">
        <v>109</v>
      </c>
      <c r="B113" s="284">
        <v>15</v>
      </c>
      <c r="C113" s="230" t="s">
        <v>434</v>
      </c>
      <c r="D113" s="230" t="s">
        <v>2499</v>
      </c>
      <c r="E113" s="212">
        <v>9</v>
      </c>
      <c r="F113" s="227" t="s">
        <v>2229</v>
      </c>
      <c r="G113" s="228">
        <v>155</v>
      </c>
      <c r="H113" s="228">
        <v>155</v>
      </c>
      <c r="I113" s="229">
        <v>0.45</v>
      </c>
      <c r="J113" s="46" t="s">
        <v>2887</v>
      </c>
      <c r="K113" s="230" t="s">
        <v>2988</v>
      </c>
    </row>
    <row r="114" spans="1:11" ht="60" x14ac:dyDescent="0.25">
      <c r="A114" s="8">
        <v>110</v>
      </c>
      <c r="B114" s="284">
        <v>16</v>
      </c>
      <c r="C114" s="275" t="s">
        <v>2866</v>
      </c>
      <c r="D114" s="230" t="s">
        <v>702</v>
      </c>
      <c r="E114" s="212">
        <v>9</v>
      </c>
      <c r="F114" s="227" t="s">
        <v>2230</v>
      </c>
      <c r="G114" s="228">
        <v>155</v>
      </c>
      <c r="H114" s="228">
        <v>155</v>
      </c>
      <c r="I114" s="229">
        <f t="shared" ref="I114:I115" si="10">H114/345</f>
        <v>0.44927536231884058</v>
      </c>
      <c r="J114" s="46" t="s">
        <v>2887</v>
      </c>
      <c r="K114" s="275" t="s">
        <v>2910</v>
      </c>
    </row>
    <row r="115" spans="1:11" ht="60" x14ac:dyDescent="0.25">
      <c r="A115" s="8">
        <v>111</v>
      </c>
      <c r="B115" s="284">
        <v>17</v>
      </c>
      <c r="C115" s="275" t="s">
        <v>2905</v>
      </c>
      <c r="D115" s="230" t="s">
        <v>702</v>
      </c>
      <c r="E115" s="212">
        <v>9</v>
      </c>
      <c r="F115" s="227" t="s">
        <v>2231</v>
      </c>
      <c r="G115" s="228">
        <v>148</v>
      </c>
      <c r="H115" s="228">
        <v>148</v>
      </c>
      <c r="I115" s="229">
        <f t="shared" si="10"/>
        <v>0.4289855072463768</v>
      </c>
      <c r="J115" s="46" t="s">
        <v>2887</v>
      </c>
      <c r="K115" s="275" t="s">
        <v>2910</v>
      </c>
    </row>
    <row r="116" spans="1:11" ht="60" x14ac:dyDescent="0.25">
      <c r="A116" s="8">
        <v>112</v>
      </c>
      <c r="B116" s="284">
        <v>18</v>
      </c>
      <c r="C116" s="230" t="s">
        <v>394</v>
      </c>
      <c r="D116" s="230" t="s">
        <v>2969</v>
      </c>
      <c r="E116" s="212">
        <v>9</v>
      </c>
      <c r="F116" s="211" t="s">
        <v>2232</v>
      </c>
      <c r="G116" s="212">
        <v>145</v>
      </c>
      <c r="H116" s="212">
        <v>145</v>
      </c>
      <c r="I116" s="212">
        <v>42</v>
      </c>
      <c r="J116" s="46" t="s">
        <v>2887</v>
      </c>
      <c r="K116" s="230" t="s">
        <v>2978</v>
      </c>
    </row>
    <row r="117" spans="1:11" ht="75" x14ac:dyDescent="0.25">
      <c r="A117" s="8">
        <v>113</v>
      </c>
      <c r="B117" s="284">
        <v>19</v>
      </c>
      <c r="C117" s="275" t="s">
        <v>3061</v>
      </c>
      <c r="D117" s="230" t="s">
        <v>3051</v>
      </c>
      <c r="E117" s="212">
        <v>9</v>
      </c>
      <c r="F117" s="227" t="s">
        <v>2233</v>
      </c>
      <c r="G117" s="228">
        <v>143</v>
      </c>
      <c r="H117" s="228">
        <v>143</v>
      </c>
      <c r="I117" s="228">
        <v>41</v>
      </c>
      <c r="J117" s="46" t="s">
        <v>2887</v>
      </c>
      <c r="K117" s="275" t="s">
        <v>3055</v>
      </c>
    </row>
    <row r="118" spans="1:11" ht="90" x14ac:dyDescent="0.25">
      <c r="A118" s="8">
        <v>114</v>
      </c>
      <c r="B118" s="284">
        <v>20</v>
      </c>
      <c r="C118" s="275" t="s">
        <v>2712</v>
      </c>
      <c r="D118" s="230" t="s">
        <v>2721</v>
      </c>
      <c r="E118" s="212">
        <v>9</v>
      </c>
      <c r="F118" s="227" t="s">
        <v>2234</v>
      </c>
      <c r="G118" s="228">
        <v>141</v>
      </c>
      <c r="H118" s="228">
        <v>141</v>
      </c>
      <c r="I118" s="229">
        <v>0.41</v>
      </c>
      <c r="J118" s="46" t="s">
        <v>2887</v>
      </c>
      <c r="K118" s="275" t="s">
        <v>3167</v>
      </c>
    </row>
    <row r="119" spans="1:11" ht="60" x14ac:dyDescent="0.25">
      <c r="A119" s="8">
        <v>115</v>
      </c>
      <c r="B119" s="284">
        <v>21</v>
      </c>
      <c r="C119" s="275" t="s">
        <v>2868</v>
      </c>
      <c r="D119" s="230" t="s">
        <v>702</v>
      </c>
      <c r="E119" s="212">
        <v>9</v>
      </c>
      <c r="F119" s="227" t="s">
        <v>2235</v>
      </c>
      <c r="G119" s="228">
        <v>129</v>
      </c>
      <c r="H119" s="228">
        <v>129</v>
      </c>
      <c r="I119" s="229">
        <f t="shared" ref="I119" si="11">H119/345</f>
        <v>0.37391304347826088</v>
      </c>
      <c r="J119" s="227" t="s">
        <v>2876</v>
      </c>
      <c r="K119" s="275" t="s">
        <v>2910</v>
      </c>
    </row>
    <row r="120" spans="1:11" ht="90" x14ac:dyDescent="0.25">
      <c r="A120" s="8">
        <v>116</v>
      </c>
      <c r="B120" s="284">
        <v>22</v>
      </c>
      <c r="C120" s="275" t="s">
        <v>565</v>
      </c>
      <c r="D120" s="230" t="s">
        <v>2721</v>
      </c>
      <c r="E120" s="212">
        <v>9</v>
      </c>
      <c r="F120" s="227" t="s">
        <v>2236</v>
      </c>
      <c r="G120" s="228">
        <v>121</v>
      </c>
      <c r="H120" s="228">
        <v>121</v>
      </c>
      <c r="I120" s="229">
        <v>0.35</v>
      </c>
      <c r="J120" s="227" t="s">
        <v>2876</v>
      </c>
      <c r="K120" s="275" t="s">
        <v>3167</v>
      </c>
    </row>
    <row r="121" spans="1:11" ht="90" x14ac:dyDescent="0.25">
      <c r="A121" s="8">
        <v>117</v>
      </c>
      <c r="B121" s="284">
        <v>23</v>
      </c>
      <c r="C121" s="275" t="s">
        <v>2680</v>
      </c>
      <c r="D121" s="230" t="s">
        <v>2721</v>
      </c>
      <c r="E121" s="212">
        <v>9</v>
      </c>
      <c r="F121" s="227" t="s">
        <v>2237</v>
      </c>
      <c r="G121" s="228">
        <v>118</v>
      </c>
      <c r="H121" s="228">
        <v>118</v>
      </c>
      <c r="I121" s="229">
        <v>0.34</v>
      </c>
      <c r="J121" s="227" t="s">
        <v>2876</v>
      </c>
      <c r="K121" s="275" t="s">
        <v>3167</v>
      </c>
    </row>
    <row r="122" spans="1:11" ht="90" x14ac:dyDescent="0.25">
      <c r="A122" s="8">
        <v>118</v>
      </c>
      <c r="B122" s="284">
        <v>24</v>
      </c>
      <c r="C122" s="275" t="s">
        <v>2537</v>
      </c>
      <c r="D122" s="230" t="s">
        <v>436</v>
      </c>
      <c r="E122" s="212">
        <v>9</v>
      </c>
      <c r="F122" s="227" t="s">
        <v>2238</v>
      </c>
      <c r="G122" s="228">
        <v>114</v>
      </c>
      <c r="H122" s="228">
        <v>114</v>
      </c>
      <c r="I122" s="229">
        <v>0.33</v>
      </c>
      <c r="J122" s="227" t="s">
        <v>2876</v>
      </c>
      <c r="K122" s="275" t="s">
        <v>3003</v>
      </c>
    </row>
    <row r="123" spans="1:11" ht="60" x14ac:dyDescent="0.25">
      <c r="A123" s="8">
        <v>119</v>
      </c>
      <c r="B123" s="284">
        <v>25</v>
      </c>
      <c r="C123" s="275" t="s">
        <v>3089</v>
      </c>
      <c r="D123" s="230" t="s">
        <v>2781</v>
      </c>
      <c r="E123" s="212">
        <v>9</v>
      </c>
      <c r="F123" s="227" t="s">
        <v>2239</v>
      </c>
      <c r="G123" s="228">
        <v>114</v>
      </c>
      <c r="H123" s="228">
        <v>114</v>
      </c>
      <c r="I123" s="228">
        <v>33</v>
      </c>
      <c r="J123" s="227" t="s">
        <v>2876</v>
      </c>
      <c r="K123" s="275" t="s">
        <v>3092</v>
      </c>
    </row>
    <row r="124" spans="1:11" ht="90" x14ac:dyDescent="0.25">
      <c r="A124" s="8">
        <v>120</v>
      </c>
      <c r="B124" s="284">
        <v>26</v>
      </c>
      <c r="C124" s="297" t="s">
        <v>2739</v>
      </c>
      <c r="D124" s="269" t="s">
        <v>587</v>
      </c>
      <c r="E124" s="212">
        <v>9</v>
      </c>
      <c r="F124" s="227" t="s">
        <v>2240</v>
      </c>
      <c r="G124" s="228">
        <v>111</v>
      </c>
      <c r="H124" s="228">
        <v>111</v>
      </c>
      <c r="I124" s="229">
        <f>H124/345</f>
        <v>0.32173913043478258</v>
      </c>
      <c r="J124" s="227" t="s">
        <v>2876</v>
      </c>
      <c r="K124" s="275" t="s">
        <v>3077</v>
      </c>
    </row>
    <row r="125" spans="1:11" ht="105" x14ac:dyDescent="0.25">
      <c r="A125" s="8">
        <v>121</v>
      </c>
      <c r="B125" s="284">
        <v>27</v>
      </c>
      <c r="C125" s="230" t="s">
        <v>2834</v>
      </c>
      <c r="D125" s="230" t="s">
        <v>2799</v>
      </c>
      <c r="E125" s="212">
        <v>9</v>
      </c>
      <c r="F125" s="227" t="s">
        <v>2241</v>
      </c>
      <c r="G125" s="228">
        <v>108</v>
      </c>
      <c r="H125" s="228">
        <v>108</v>
      </c>
      <c r="I125" s="229">
        <v>0.31</v>
      </c>
      <c r="J125" s="227" t="s">
        <v>2876</v>
      </c>
      <c r="K125" s="275" t="s">
        <v>2837</v>
      </c>
    </row>
    <row r="126" spans="1:11" ht="60" x14ac:dyDescent="0.25">
      <c r="A126" s="8">
        <v>122</v>
      </c>
      <c r="B126" s="284">
        <v>28</v>
      </c>
      <c r="C126" s="230" t="s">
        <v>2466</v>
      </c>
      <c r="D126" s="230" t="s">
        <v>2969</v>
      </c>
      <c r="E126" s="212">
        <v>9</v>
      </c>
      <c r="F126" s="211" t="s">
        <v>2242</v>
      </c>
      <c r="G126" s="212">
        <v>106</v>
      </c>
      <c r="H126" s="212">
        <v>106</v>
      </c>
      <c r="I126" s="212">
        <v>31</v>
      </c>
      <c r="J126" s="227" t="s">
        <v>2876</v>
      </c>
      <c r="K126" s="230" t="s">
        <v>2978</v>
      </c>
    </row>
    <row r="127" spans="1:11" ht="90" x14ac:dyDescent="0.25">
      <c r="A127" s="8">
        <v>123</v>
      </c>
      <c r="B127" s="284">
        <v>29</v>
      </c>
      <c r="C127" s="230" t="s">
        <v>692</v>
      </c>
      <c r="D127" s="230" t="s">
        <v>672</v>
      </c>
      <c r="E127" s="212">
        <v>9</v>
      </c>
      <c r="F127" s="211" t="s">
        <v>2243</v>
      </c>
      <c r="G127" s="212">
        <v>104</v>
      </c>
      <c r="H127" s="212">
        <v>104</v>
      </c>
      <c r="I127" s="212">
        <v>30</v>
      </c>
      <c r="J127" s="227" t="s">
        <v>2876</v>
      </c>
      <c r="K127" s="230" t="s">
        <v>3132</v>
      </c>
    </row>
    <row r="128" spans="1:11" ht="105" x14ac:dyDescent="0.25">
      <c r="A128" s="8">
        <v>124</v>
      </c>
      <c r="B128" s="284">
        <v>30</v>
      </c>
      <c r="C128" s="275" t="s">
        <v>666</v>
      </c>
      <c r="D128" s="230" t="s">
        <v>2799</v>
      </c>
      <c r="E128" s="212">
        <v>9</v>
      </c>
      <c r="F128" s="227" t="s">
        <v>2244</v>
      </c>
      <c r="G128" s="228">
        <v>97</v>
      </c>
      <c r="H128" s="228">
        <v>97</v>
      </c>
      <c r="I128" s="229">
        <v>0.28000000000000003</v>
      </c>
      <c r="J128" s="227" t="s">
        <v>2876</v>
      </c>
      <c r="K128" s="275" t="s">
        <v>2837</v>
      </c>
    </row>
    <row r="129" spans="1:11" ht="90" x14ac:dyDescent="0.25">
      <c r="A129" s="8">
        <v>125</v>
      </c>
      <c r="B129" s="284">
        <v>31</v>
      </c>
      <c r="C129" s="275" t="s">
        <v>3173</v>
      </c>
      <c r="D129" s="230" t="s">
        <v>2721</v>
      </c>
      <c r="E129" s="212">
        <v>9</v>
      </c>
      <c r="F129" s="227" t="s">
        <v>2245</v>
      </c>
      <c r="G129" s="228">
        <v>97</v>
      </c>
      <c r="H129" s="228">
        <v>97</v>
      </c>
      <c r="I129" s="229">
        <v>0.28000000000000003</v>
      </c>
      <c r="J129" s="227" t="s">
        <v>2876</v>
      </c>
      <c r="K129" s="275" t="s">
        <v>3167</v>
      </c>
    </row>
    <row r="130" spans="1:11" ht="90" x14ac:dyDescent="0.25">
      <c r="A130" s="8">
        <v>126</v>
      </c>
      <c r="B130" s="284">
        <v>32</v>
      </c>
      <c r="C130" s="230" t="s">
        <v>2840</v>
      </c>
      <c r="D130" s="230" t="s">
        <v>672</v>
      </c>
      <c r="E130" s="212">
        <v>9</v>
      </c>
      <c r="F130" s="211" t="s">
        <v>2246</v>
      </c>
      <c r="G130" s="212">
        <v>95</v>
      </c>
      <c r="H130" s="212">
        <v>95</v>
      </c>
      <c r="I130" s="212">
        <v>28</v>
      </c>
      <c r="J130" s="227" t="s">
        <v>2876</v>
      </c>
      <c r="K130" s="230" t="s">
        <v>3132</v>
      </c>
    </row>
    <row r="131" spans="1:11" ht="105" x14ac:dyDescent="0.25">
      <c r="A131" s="8">
        <v>127</v>
      </c>
      <c r="B131" s="284">
        <v>33</v>
      </c>
      <c r="C131" s="275" t="s">
        <v>3119</v>
      </c>
      <c r="D131" s="230" t="s">
        <v>2799</v>
      </c>
      <c r="E131" s="212">
        <v>9</v>
      </c>
      <c r="F131" s="227" t="s">
        <v>2247</v>
      </c>
      <c r="G131" s="228">
        <v>87</v>
      </c>
      <c r="H131" s="228">
        <v>87</v>
      </c>
      <c r="I131" s="229">
        <v>0.25</v>
      </c>
      <c r="J131" s="227" t="s">
        <v>2876</v>
      </c>
      <c r="K131" s="275" t="s">
        <v>2837</v>
      </c>
    </row>
    <row r="132" spans="1:11" ht="90" x14ac:dyDescent="0.25">
      <c r="A132" s="8">
        <v>128</v>
      </c>
      <c r="B132" s="284">
        <v>34</v>
      </c>
      <c r="C132" s="275" t="s">
        <v>3174</v>
      </c>
      <c r="D132" s="230" t="s">
        <v>2721</v>
      </c>
      <c r="E132" s="212">
        <v>9</v>
      </c>
      <c r="F132" s="227" t="s">
        <v>2248</v>
      </c>
      <c r="G132" s="228">
        <v>84</v>
      </c>
      <c r="H132" s="228">
        <v>84</v>
      </c>
      <c r="I132" s="229">
        <v>0.24</v>
      </c>
      <c r="J132" s="227" t="s">
        <v>2876</v>
      </c>
      <c r="K132" s="275" t="s">
        <v>3167</v>
      </c>
    </row>
    <row r="133" spans="1:11" ht="105" x14ac:dyDescent="0.25">
      <c r="A133" s="8">
        <v>129</v>
      </c>
      <c r="B133" s="284">
        <v>35</v>
      </c>
      <c r="C133" s="275" t="s">
        <v>3120</v>
      </c>
      <c r="D133" s="230" t="s">
        <v>2799</v>
      </c>
      <c r="E133" s="212">
        <v>9</v>
      </c>
      <c r="F133" s="227" t="s">
        <v>2249</v>
      </c>
      <c r="G133" s="228">
        <v>79</v>
      </c>
      <c r="H133" s="228">
        <v>79</v>
      </c>
      <c r="I133" s="229">
        <v>0.23</v>
      </c>
      <c r="J133" s="227" t="s">
        <v>2876</v>
      </c>
      <c r="K133" s="275" t="s">
        <v>2837</v>
      </c>
    </row>
    <row r="134" spans="1:11" ht="105" x14ac:dyDescent="0.25">
      <c r="A134" s="8">
        <v>130</v>
      </c>
      <c r="B134" s="284">
        <v>36</v>
      </c>
      <c r="C134" s="275" t="s">
        <v>3121</v>
      </c>
      <c r="D134" s="230" t="s">
        <v>2799</v>
      </c>
      <c r="E134" s="212">
        <v>9</v>
      </c>
      <c r="F134" s="227" t="s">
        <v>2250</v>
      </c>
      <c r="G134" s="228">
        <v>76</v>
      </c>
      <c r="H134" s="228">
        <v>76</v>
      </c>
      <c r="I134" s="229">
        <v>0.22</v>
      </c>
      <c r="J134" s="227" t="s">
        <v>2876</v>
      </c>
      <c r="K134" s="275" t="s">
        <v>2837</v>
      </c>
    </row>
    <row r="135" spans="1:11" ht="105" x14ac:dyDescent="0.25">
      <c r="A135" s="8">
        <v>131</v>
      </c>
      <c r="B135" s="284">
        <v>37</v>
      </c>
      <c r="C135" s="275" t="s">
        <v>642</v>
      </c>
      <c r="D135" s="230" t="s">
        <v>2799</v>
      </c>
      <c r="E135" s="212">
        <v>9</v>
      </c>
      <c r="F135" s="227" t="s">
        <v>2251</v>
      </c>
      <c r="G135" s="228">
        <v>74</v>
      </c>
      <c r="H135" s="228">
        <v>74</v>
      </c>
      <c r="I135" s="229">
        <v>0.21</v>
      </c>
      <c r="J135" s="227" t="s">
        <v>2876</v>
      </c>
      <c r="K135" s="275" t="s">
        <v>2837</v>
      </c>
    </row>
    <row r="136" spans="1:11" ht="90" x14ac:dyDescent="0.25">
      <c r="A136" s="8">
        <v>132</v>
      </c>
      <c r="B136" s="284">
        <v>38</v>
      </c>
      <c r="C136" s="318" t="s">
        <v>2737</v>
      </c>
      <c r="D136" s="269" t="s">
        <v>587</v>
      </c>
      <c r="E136" s="212">
        <v>9</v>
      </c>
      <c r="F136" s="227" t="s">
        <v>2252</v>
      </c>
      <c r="G136" s="228">
        <v>73</v>
      </c>
      <c r="H136" s="228">
        <v>73</v>
      </c>
      <c r="I136" s="229">
        <f>H136/345</f>
        <v>0.21159420289855072</v>
      </c>
      <c r="J136" s="227" t="s">
        <v>2876</v>
      </c>
      <c r="K136" s="275" t="s">
        <v>3077</v>
      </c>
    </row>
    <row r="137" spans="1:11" ht="90" x14ac:dyDescent="0.25">
      <c r="A137" s="8">
        <v>133</v>
      </c>
      <c r="B137" s="284">
        <v>39</v>
      </c>
      <c r="C137" s="275" t="s">
        <v>2691</v>
      </c>
      <c r="D137" s="230" t="s">
        <v>2721</v>
      </c>
      <c r="E137" s="212">
        <v>9</v>
      </c>
      <c r="F137" s="227" t="s">
        <v>2253</v>
      </c>
      <c r="G137" s="228">
        <v>70</v>
      </c>
      <c r="H137" s="228">
        <v>70</v>
      </c>
      <c r="I137" s="229">
        <v>0.2</v>
      </c>
      <c r="J137" s="227" t="s">
        <v>2876</v>
      </c>
      <c r="K137" s="275" t="s">
        <v>3167</v>
      </c>
    </row>
    <row r="138" spans="1:11" ht="90" x14ac:dyDescent="0.25">
      <c r="A138" s="8">
        <v>134</v>
      </c>
      <c r="B138" s="284">
        <v>40</v>
      </c>
      <c r="C138" s="230" t="s">
        <v>3135</v>
      </c>
      <c r="D138" s="230" t="s">
        <v>672</v>
      </c>
      <c r="E138" s="212">
        <v>9</v>
      </c>
      <c r="F138" s="211" t="s">
        <v>2254</v>
      </c>
      <c r="G138" s="212">
        <v>70</v>
      </c>
      <c r="H138" s="212">
        <v>70</v>
      </c>
      <c r="I138" s="212">
        <v>20</v>
      </c>
      <c r="J138" s="227" t="s">
        <v>2876</v>
      </c>
      <c r="K138" s="230" t="s">
        <v>3132</v>
      </c>
    </row>
    <row r="139" spans="1:11" ht="105" x14ac:dyDescent="0.25">
      <c r="A139" s="8">
        <v>135</v>
      </c>
      <c r="B139" s="284">
        <v>41</v>
      </c>
      <c r="C139" s="275" t="s">
        <v>3103</v>
      </c>
      <c r="D139" s="230" t="s">
        <v>2799</v>
      </c>
      <c r="E139" s="212">
        <v>9</v>
      </c>
      <c r="F139" s="227" t="s">
        <v>2255</v>
      </c>
      <c r="G139" s="228">
        <v>67</v>
      </c>
      <c r="H139" s="228">
        <v>67</v>
      </c>
      <c r="I139" s="229">
        <v>0.19</v>
      </c>
      <c r="J139" s="227" t="s">
        <v>2876</v>
      </c>
      <c r="K139" s="275" t="s">
        <v>2837</v>
      </c>
    </row>
    <row r="140" spans="1:11" ht="60" x14ac:dyDescent="0.25">
      <c r="A140" s="8">
        <v>136</v>
      </c>
      <c r="B140" s="284">
        <v>42</v>
      </c>
      <c r="C140" s="230" t="s">
        <v>2493</v>
      </c>
      <c r="D140" s="230" t="s">
        <v>2969</v>
      </c>
      <c r="E140" s="212">
        <v>9</v>
      </c>
      <c r="F140" s="211" t="s">
        <v>2256</v>
      </c>
      <c r="G140" s="212">
        <v>67</v>
      </c>
      <c r="H140" s="212">
        <v>67</v>
      </c>
      <c r="I140" s="212">
        <v>19</v>
      </c>
      <c r="J140" s="227" t="s">
        <v>2876</v>
      </c>
      <c r="K140" s="230" t="s">
        <v>2978</v>
      </c>
    </row>
    <row r="141" spans="1:11" ht="60" x14ac:dyDescent="0.25">
      <c r="A141" s="8">
        <v>137</v>
      </c>
      <c r="B141" s="284">
        <v>43</v>
      </c>
      <c r="C141" s="275" t="s">
        <v>2885</v>
      </c>
      <c r="D141" s="230" t="s">
        <v>702</v>
      </c>
      <c r="E141" s="212">
        <v>9</v>
      </c>
      <c r="F141" s="227" t="s">
        <v>2257</v>
      </c>
      <c r="G141" s="228">
        <v>67</v>
      </c>
      <c r="H141" s="228">
        <v>67</v>
      </c>
      <c r="I141" s="229">
        <f t="shared" ref="I141" si="12">H141/345</f>
        <v>0.19420289855072465</v>
      </c>
      <c r="J141" s="227" t="s">
        <v>2876</v>
      </c>
      <c r="K141" s="275" t="s">
        <v>2910</v>
      </c>
    </row>
    <row r="142" spans="1:11" ht="90" x14ac:dyDescent="0.25">
      <c r="A142" s="8">
        <v>138</v>
      </c>
      <c r="B142" s="284">
        <v>44</v>
      </c>
      <c r="C142" s="275" t="s">
        <v>2993</v>
      </c>
      <c r="D142" s="230" t="s">
        <v>436</v>
      </c>
      <c r="E142" s="212">
        <v>9</v>
      </c>
      <c r="F142" s="227" t="s">
        <v>2258</v>
      </c>
      <c r="G142" s="228">
        <v>65</v>
      </c>
      <c r="H142" s="228">
        <v>65</v>
      </c>
      <c r="I142" s="229">
        <v>0.19</v>
      </c>
      <c r="J142" s="227" t="s">
        <v>2876</v>
      </c>
      <c r="K142" s="275" t="s">
        <v>3003</v>
      </c>
    </row>
    <row r="143" spans="1:11" ht="105" x14ac:dyDescent="0.25">
      <c r="A143" s="8">
        <v>139</v>
      </c>
      <c r="B143" s="284">
        <v>45</v>
      </c>
      <c r="C143" s="275" t="s">
        <v>639</v>
      </c>
      <c r="D143" s="230" t="s">
        <v>2799</v>
      </c>
      <c r="E143" s="212">
        <v>9</v>
      </c>
      <c r="F143" s="227" t="s">
        <v>2259</v>
      </c>
      <c r="G143" s="228">
        <v>65</v>
      </c>
      <c r="H143" s="228">
        <v>65</v>
      </c>
      <c r="I143" s="229">
        <v>0.19</v>
      </c>
      <c r="J143" s="227" t="s">
        <v>2876</v>
      </c>
      <c r="K143" s="275" t="s">
        <v>2837</v>
      </c>
    </row>
    <row r="144" spans="1:11" ht="60" x14ac:dyDescent="0.25">
      <c r="A144" s="8">
        <v>140</v>
      </c>
      <c r="B144" s="284">
        <v>46</v>
      </c>
      <c r="C144" s="275" t="s">
        <v>2786</v>
      </c>
      <c r="D144" s="230" t="s">
        <v>2781</v>
      </c>
      <c r="E144" s="212">
        <v>9</v>
      </c>
      <c r="F144" s="227" t="s">
        <v>2260</v>
      </c>
      <c r="G144" s="228">
        <v>62</v>
      </c>
      <c r="H144" s="228">
        <v>62</v>
      </c>
      <c r="I144" s="228">
        <v>17.97</v>
      </c>
      <c r="J144" s="227" t="s">
        <v>2876</v>
      </c>
      <c r="K144" s="275" t="s">
        <v>3092</v>
      </c>
    </row>
    <row r="145" spans="1:12" ht="75" x14ac:dyDescent="0.25">
      <c r="A145" s="8">
        <v>141</v>
      </c>
      <c r="B145" s="284">
        <v>47</v>
      </c>
      <c r="C145" s="275" t="s">
        <v>3062</v>
      </c>
      <c r="D145" s="230" t="s">
        <v>3051</v>
      </c>
      <c r="E145" s="212">
        <v>9</v>
      </c>
      <c r="F145" s="227" t="s">
        <v>2261</v>
      </c>
      <c r="G145" s="228">
        <v>58</v>
      </c>
      <c r="H145" s="228">
        <v>58</v>
      </c>
      <c r="I145" s="228">
        <v>20</v>
      </c>
      <c r="J145" s="227" t="s">
        <v>2876</v>
      </c>
      <c r="K145" s="275" t="s">
        <v>3055</v>
      </c>
    </row>
    <row r="146" spans="1:12" ht="90" x14ac:dyDescent="0.25">
      <c r="A146" s="8">
        <v>142</v>
      </c>
      <c r="B146" s="284">
        <v>48</v>
      </c>
      <c r="C146" s="230" t="s">
        <v>679</v>
      </c>
      <c r="D146" s="230" t="s">
        <v>672</v>
      </c>
      <c r="E146" s="212">
        <v>9</v>
      </c>
      <c r="F146" s="211" t="s">
        <v>2262</v>
      </c>
      <c r="G146" s="212">
        <v>57</v>
      </c>
      <c r="H146" s="212">
        <v>57</v>
      </c>
      <c r="I146" s="212">
        <v>17</v>
      </c>
      <c r="J146" s="227" t="s">
        <v>2876</v>
      </c>
      <c r="K146" s="230" t="s">
        <v>3132</v>
      </c>
    </row>
    <row r="147" spans="1:12" ht="90" x14ac:dyDescent="0.25">
      <c r="A147" s="8">
        <v>143</v>
      </c>
      <c r="B147" s="284">
        <v>49</v>
      </c>
      <c r="C147" s="275" t="s">
        <v>2529</v>
      </c>
      <c r="D147" s="230" t="s">
        <v>436</v>
      </c>
      <c r="E147" s="212">
        <v>9</v>
      </c>
      <c r="F147" s="227" t="s">
        <v>2263</v>
      </c>
      <c r="G147" s="228">
        <v>57</v>
      </c>
      <c r="H147" s="228">
        <v>57</v>
      </c>
      <c r="I147" s="229">
        <v>0.17</v>
      </c>
      <c r="J147" s="227" t="s">
        <v>2876</v>
      </c>
      <c r="K147" s="275" t="s">
        <v>3003</v>
      </c>
    </row>
    <row r="148" spans="1:12" ht="90" x14ac:dyDescent="0.25">
      <c r="A148" s="8">
        <v>144</v>
      </c>
      <c r="B148" s="284">
        <v>50</v>
      </c>
      <c r="C148" s="311" t="s">
        <v>420</v>
      </c>
      <c r="D148" s="230" t="s">
        <v>2499</v>
      </c>
      <c r="E148" s="212">
        <v>9</v>
      </c>
      <c r="F148" s="227" t="s">
        <v>2264</v>
      </c>
      <c r="G148" s="228">
        <v>51</v>
      </c>
      <c r="H148" s="228">
        <v>51</v>
      </c>
      <c r="I148" s="228"/>
      <c r="J148" s="227" t="s">
        <v>2876</v>
      </c>
      <c r="K148" s="230" t="s">
        <v>2988</v>
      </c>
    </row>
    <row r="149" spans="1:12" ht="90" x14ac:dyDescent="0.25">
      <c r="A149" s="8">
        <v>145</v>
      </c>
      <c r="B149" s="284">
        <v>51</v>
      </c>
      <c r="C149" s="275" t="s">
        <v>3175</v>
      </c>
      <c r="D149" s="230" t="s">
        <v>2721</v>
      </c>
      <c r="E149" s="212">
        <v>9</v>
      </c>
      <c r="F149" s="227" t="s">
        <v>2265</v>
      </c>
      <c r="G149" s="228">
        <v>50</v>
      </c>
      <c r="H149" s="228">
        <v>50</v>
      </c>
      <c r="I149" s="229">
        <v>0.14000000000000001</v>
      </c>
      <c r="J149" s="227" t="s">
        <v>2876</v>
      </c>
      <c r="K149" s="275" t="s">
        <v>3167</v>
      </c>
    </row>
    <row r="150" spans="1:12" ht="90" x14ac:dyDescent="0.25">
      <c r="A150" s="8">
        <v>146</v>
      </c>
      <c r="B150" s="284">
        <v>52</v>
      </c>
      <c r="C150" s="275" t="s">
        <v>537</v>
      </c>
      <c r="D150" s="230" t="s">
        <v>3177</v>
      </c>
      <c r="E150" s="212">
        <v>9</v>
      </c>
      <c r="F150" s="227" t="s">
        <v>2266</v>
      </c>
      <c r="G150" s="228">
        <v>25</v>
      </c>
      <c r="H150" s="228">
        <v>25</v>
      </c>
      <c r="I150" s="229">
        <v>7.0000000000000007E-2</v>
      </c>
      <c r="J150" s="227" t="s">
        <v>2876</v>
      </c>
      <c r="K150" s="275" t="s">
        <v>3185</v>
      </c>
    </row>
    <row r="151" spans="1:12" ht="90" x14ac:dyDescent="0.25">
      <c r="A151" s="8">
        <v>147</v>
      </c>
      <c r="B151" s="284">
        <v>53</v>
      </c>
      <c r="C151" s="230" t="s">
        <v>2598</v>
      </c>
      <c r="D151" s="230" t="s">
        <v>473</v>
      </c>
      <c r="E151" s="212">
        <v>9</v>
      </c>
      <c r="F151" s="227" t="s">
        <v>2267</v>
      </c>
      <c r="G151" s="228">
        <v>24</v>
      </c>
      <c r="H151" s="228">
        <v>24</v>
      </c>
      <c r="I151" s="228">
        <v>6</v>
      </c>
      <c r="J151" s="227" t="s">
        <v>2876</v>
      </c>
      <c r="K151" s="275" t="s">
        <v>484</v>
      </c>
    </row>
    <row r="152" spans="1:12" ht="90" x14ac:dyDescent="0.25">
      <c r="A152" s="8">
        <v>148</v>
      </c>
      <c r="B152" s="284">
        <v>54</v>
      </c>
      <c r="C152" s="230" t="s">
        <v>3023</v>
      </c>
      <c r="D152" s="230" t="s">
        <v>473</v>
      </c>
      <c r="E152" s="212">
        <v>9</v>
      </c>
      <c r="F152" s="227" t="s">
        <v>2268</v>
      </c>
      <c r="G152" s="228">
        <v>16</v>
      </c>
      <c r="H152" s="228">
        <v>16</v>
      </c>
      <c r="I152" s="228">
        <v>4</v>
      </c>
      <c r="J152" s="227" t="s">
        <v>2876</v>
      </c>
      <c r="K152" s="275" t="s">
        <v>484</v>
      </c>
    </row>
    <row r="153" spans="1:12" ht="105.75" x14ac:dyDescent="0.3">
      <c r="A153" s="8">
        <v>149</v>
      </c>
      <c r="B153" s="345">
        <v>1</v>
      </c>
      <c r="C153" s="276" t="s">
        <v>648</v>
      </c>
      <c r="D153" s="235" t="s">
        <v>2799</v>
      </c>
      <c r="E153" s="214">
        <v>10</v>
      </c>
      <c r="F153" s="232" t="s">
        <v>2269</v>
      </c>
      <c r="G153" s="233">
        <v>267</v>
      </c>
      <c r="H153" s="233">
        <v>267</v>
      </c>
      <c r="I153" s="234">
        <v>0.68</v>
      </c>
      <c r="J153" s="383" t="s">
        <v>2874</v>
      </c>
      <c r="K153" s="276" t="s">
        <v>2837</v>
      </c>
      <c r="L153" s="69" t="s">
        <v>2345</v>
      </c>
    </row>
    <row r="154" spans="1:12" ht="90" x14ac:dyDescent="0.25">
      <c r="A154" s="8">
        <v>150</v>
      </c>
      <c r="B154" s="345">
        <v>2</v>
      </c>
      <c r="C154" s="276" t="s">
        <v>583</v>
      </c>
      <c r="D154" s="235" t="s">
        <v>2721</v>
      </c>
      <c r="E154" s="214">
        <v>10</v>
      </c>
      <c r="F154" s="232" t="s">
        <v>2270</v>
      </c>
      <c r="G154" s="233">
        <v>253</v>
      </c>
      <c r="H154" s="233">
        <v>253</v>
      </c>
      <c r="I154" s="234">
        <v>0.65</v>
      </c>
      <c r="J154" s="383" t="s">
        <v>2887</v>
      </c>
      <c r="K154" s="276" t="s">
        <v>3167</v>
      </c>
    </row>
    <row r="155" spans="1:12" ht="60" x14ac:dyDescent="0.25">
      <c r="A155" s="8">
        <v>151</v>
      </c>
      <c r="B155" s="345">
        <v>3</v>
      </c>
      <c r="C155" s="276" t="s">
        <v>2906</v>
      </c>
      <c r="D155" s="235" t="s">
        <v>702</v>
      </c>
      <c r="E155" s="214">
        <v>10</v>
      </c>
      <c r="F155" s="232" t="s">
        <v>2271</v>
      </c>
      <c r="G155" s="233">
        <v>246</v>
      </c>
      <c r="H155" s="233">
        <v>246</v>
      </c>
      <c r="I155" s="234">
        <f>H155/390</f>
        <v>0.63076923076923075</v>
      </c>
      <c r="J155" s="383" t="s">
        <v>2887</v>
      </c>
      <c r="K155" s="276" t="s">
        <v>2910</v>
      </c>
    </row>
    <row r="156" spans="1:12" ht="105" x14ac:dyDescent="0.25">
      <c r="A156" s="8">
        <v>152</v>
      </c>
      <c r="B156" s="345">
        <v>4</v>
      </c>
      <c r="C156" s="276" t="s">
        <v>646</v>
      </c>
      <c r="D156" s="235" t="s">
        <v>2799</v>
      </c>
      <c r="E156" s="214">
        <v>10</v>
      </c>
      <c r="F156" s="232" t="s">
        <v>2272</v>
      </c>
      <c r="G156" s="233">
        <v>237</v>
      </c>
      <c r="H156" s="233">
        <v>237</v>
      </c>
      <c r="I156" s="234">
        <v>0.61</v>
      </c>
      <c r="J156" s="383" t="s">
        <v>2887</v>
      </c>
      <c r="K156" s="276" t="s">
        <v>2837</v>
      </c>
    </row>
    <row r="157" spans="1:12" ht="60" x14ac:dyDescent="0.25">
      <c r="A157" s="8">
        <v>153</v>
      </c>
      <c r="B157" s="345">
        <v>5</v>
      </c>
      <c r="C157" s="276" t="s">
        <v>701</v>
      </c>
      <c r="D157" s="235" t="s">
        <v>702</v>
      </c>
      <c r="E157" s="214">
        <v>10</v>
      </c>
      <c r="F157" s="232" t="s">
        <v>2273</v>
      </c>
      <c r="G157" s="233">
        <v>235</v>
      </c>
      <c r="H157" s="233">
        <v>235</v>
      </c>
      <c r="I157" s="234">
        <f t="shared" ref="I157" si="13">H157/390</f>
        <v>0.60256410256410253</v>
      </c>
      <c r="J157" s="383" t="s">
        <v>2887</v>
      </c>
      <c r="K157" s="276" t="s">
        <v>2910</v>
      </c>
    </row>
    <row r="158" spans="1:12" ht="90" x14ac:dyDescent="0.25">
      <c r="A158" s="8">
        <v>154</v>
      </c>
      <c r="B158" s="345">
        <v>6</v>
      </c>
      <c r="C158" s="276" t="s">
        <v>453</v>
      </c>
      <c r="D158" s="235" t="s">
        <v>436</v>
      </c>
      <c r="E158" s="214">
        <v>10</v>
      </c>
      <c r="F158" s="232" t="s">
        <v>2274</v>
      </c>
      <c r="G158" s="233">
        <v>233</v>
      </c>
      <c r="H158" s="233">
        <v>233</v>
      </c>
      <c r="I158" s="234">
        <v>0.6</v>
      </c>
      <c r="J158" s="383" t="s">
        <v>2887</v>
      </c>
      <c r="K158" s="276" t="s">
        <v>3003</v>
      </c>
    </row>
    <row r="159" spans="1:12" ht="90" x14ac:dyDescent="0.25">
      <c r="A159" s="8">
        <v>155</v>
      </c>
      <c r="B159" s="345">
        <v>7</v>
      </c>
      <c r="C159" s="235" t="s">
        <v>495</v>
      </c>
      <c r="D159" s="235" t="s">
        <v>473</v>
      </c>
      <c r="E159" s="214">
        <v>10</v>
      </c>
      <c r="F159" s="232" t="s">
        <v>2275</v>
      </c>
      <c r="G159" s="233">
        <v>222</v>
      </c>
      <c r="H159" s="233">
        <v>222</v>
      </c>
      <c r="I159" s="233">
        <v>57</v>
      </c>
      <c r="J159" s="383" t="s">
        <v>2887</v>
      </c>
      <c r="K159" s="276" t="s">
        <v>484</v>
      </c>
    </row>
    <row r="160" spans="1:12" ht="90" x14ac:dyDescent="0.25">
      <c r="A160" s="8">
        <v>156</v>
      </c>
      <c r="B160" s="345">
        <v>8</v>
      </c>
      <c r="C160" s="235" t="s">
        <v>486</v>
      </c>
      <c r="D160" s="235" t="s">
        <v>473</v>
      </c>
      <c r="E160" s="214">
        <v>10</v>
      </c>
      <c r="F160" s="232" t="s">
        <v>2276</v>
      </c>
      <c r="G160" s="233">
        <v>222</v>
      </c>
      <c r="H160" s="233">
        <v>222</v>
      </c>
      <c r="I160" s="233">
        <v>57</v>
      </c>
      <c r="J160" s="383" t="s">
        <v>2887</v>
      </c>
      <c r="K160" s="276" t="s">
        <v>484</v>
      </c>
    </row>
    <row r="161" spans="1:11" ht="90" x14ac:dyDescent="0.25">
      <c r="A161" s="8">
        <v>157</v>
      </c>
      <c r="B161" s="345">
        <v>9</v>
      </c>
      <c r="C161" s="276" t="s">
        <v>542</v>
      </c>
      <c r="D161" s="235" t="s">
        <v>3177</v>
      </c>
      <c r="E161" s="214">
        <v>10</v>
      </c>
      <c r="F161" s="232" t="s">
        <v>2277</v>
      </c>
      <c r="G161" s="233">
        <v>207</v>
      </c>
      <c r="H161" s="233">
        <v>207</v>
      </c>
      <c r="I161" s="234">
        <v>0.53</v>
      </c>
      <c r="J161" s="383" t="s">
        <v>2887</v>
      </c>
      <c r="K161" s="276" t="s">
        <v>3185</v>
      </c>
    </row>
    <row r="162" spans="1:11" ht="60" x14ac:dyDescent="0.25">
      <c r="A162" s="8">
        <v>158</v>
      </c>
      <c r="B162" s="345">
        <v>10</v>
      </c>
      <c r="C162" s="276" t="s">
        <v>3142</v>
      </c>
      <c r="D162" s="235" t="s">
        <v>702</v>
      </c>
      <c r="E162" s="214">
        <v>10</v>
      </c>
      <c r="F162" s="232" t="s">
        <v>2278</v>
      </c>
      <c r="G162" s="233">
        <v>202</v>
      </c>
      <c r="H162" s="233">
        <v>202</v>
      </c>
      <c r="I162" s="234">
        <f t="shared" ref="I162" si="14">H162/390</f>
        <v>0.517948717948718</v>
      </c>
      <c r="J162" s="383" t="s">
        <v>2887</v>
      </c>
      <c r="K162" s="276" t="s">
        <v>2910</v>
      </c>
    </row>
    <row r="163" spans="1:11" ht="105" x14ac:dyDescent="0.25">
      <c r="A163" s="8">
        <v>159</v>
      </c>
      <c r="B163" s="345">
        <v>11</v>
      </c>
      <c r="C163" s="276" t="s">
        <v>3122</v>
      </c>
      <c r="D163" s="235" t="s">
        <v>2799</v>
      </c>
      <c r="E163" s="214">
        <v>10</v>
      </c>
      <c r="F163" s="232" t="s">
        <v>2279</v>
      </c>
      <c r="G163" s="233">
        <v>196</v>
      </c>
      <c r="H163" s="233">
        <v>196</v>
      </c>
      <c r="I163" s="234">
        <v>0.5</v>
      </c>
      <c r="J163" s="383" t="s">
        <v>2887</v>
      </c>
      <c r="K163" s="276" t="s">
        <v>2837</v>
      </c>
    </row>
    <row r="164" spans="1:11" ht="105" x14ac:dyDescent="0.25">
      <c r="A164" s="8">
        <v>160</v>
      </c>
      <c r="B164" s="345">
        <v>12</v>
      </c>
      <c r="C164" s="276" t="s">
        <v>650</v>
      </c>
      <c r="D164" s="235" t="s">
        <v>2799</v>
      </c>
      <c r="E164" s="214">
        <v>10</v>
      </c>
      <c r="F164" s="232" t="s">
        <v>2280</v>
      </c>
      <c r="G164" s="233">
        <v>191</v>
      </c>
      <c r="H164" s="233">
        <v>191</v>
      </c>
      <c r="I164" s="234">
        <v>0.49</v>
      </c>
      <c r="J164" s="383" t="s">
        <v>2887</v>
      </c>
      <c r="K164" s="276" t="s">
        <v>2837</v>
      </c>
    </row>
    <row r="165" spans="1:11" ht="105" x14ac:dyDescent="0.25">
      <c r="A165" s="8">
        <v>161</v>
      </c>
      <c r="B165" s="345">
        <v>13</v>
      </c>
      <c r="C165" s="276" t="s">
        <v>645</v>
      </c>
      <c r="D165" s="235" t="s">
        <v>2799</v>
      </c>
      <c r="E165" s="214">
        <v>10</v>
      </c>
      <c r="F165" s="232" t="s">
        <v>2281</v>
      </c>
      <c r="G165" s="233">
        <v>183</v>
      </c>
      <c r="H165" s="233">
        <v>183</v>
      </c>
      <c r="I165" s="234">
        <v>0.47</v>
      </c>
      <c r="J165" s="383" t="s">
        <v>2887</v>
      </c>
      <c r="K165" s="276" t="s">
        <v>2837</v>
      </c>
    </row>
    <row r="166" spans="1:11" ht="90" x14ac:dyDescent="0.25">
      <c r="A166" s="8">
        <v>162</v>
      </c>
      <c r="B166" s="345">
        <v>14</v>
      </c>
      <c r="C166" s="235" t="s">
        <v>681</v>
      </c>
      <c r="D166" s="235" t="s">
        <v>672</v>
      </c>
      <c r="E166" s="214">
        <v>10</v>
      </c>
      <c r="F166" s="213" t="s">
        <v>2282</v>
      </c>
      <c r="G166" s="214">
        <v>180</v>
      </c>
      <c r="H166" s="214">
        <v>180</v>
      </c>
      <c r="I166" s="214">
        <v>46.2</v>
      </c>
      <c r="J166" s="383" t="s">
        <v>2887</v>
      </c>
      <c r="K166" s="235" t="s">
        <v>3132</v>
      </c>
    </row>
    <row r="167" spans="1:11" ht="75" x14ac:dyDescent="0.25">
      <c r="A167" s="8">
        <v>163</v>
      </c>
      <c r="B167" s="345">
        <v>15</v>
      </c>
      <c r="C167" s="276" t="s">
        <v>3063</v>
      </c>
      <c r="D167" s="235" t="s">
        <v>3051</v>
      </c>
      <c r="E167" s="214">
        <v>10</v>
      </c>
      <c r="F167" s="232" t="s">
        <v>2283</v>
      </c>
      <c r="G167" s="233">
        <v>176</v>
      </c>
      <c r="H167" s="233">
        <v>176</v>
      </c>
      <c r="I167" s="233">
        <v>45</v>
      </c>
      <c r="J167" s="383" t="s">
        <v>2887</v>
      </c>
      <c r="K167" s="276" t="s">
        <v>3055</v>
      </c>
    </row>
    <row r="168" spans="1:11" ht="90" x14ac:dyDescent="0.25">
      <c r="A168" s="8">
        <v>164</v>
      </c>
      <c r="B168" s="345">
        <v>16</v>
      </c>
      <c r="C168" s="276" t="s">
        <v>3159</v>
      </c>
      <c r="D168" s="235" t="s">
        <v>2721</v>
      </c>
      <c r="E168" s="214">
        <v>10</v>
      </c>
      <c r="F168" s="232" t="s">
        <v>2284</v>
      </c>
      <c r="G168" s="233">
        <v>157</v>
      </c>
      <c r="H168" s="233">
        <v>157</v>
      </c>
      <c r="I168" s="234">
        <v>0.4</v>
      </c>
      <c r="J168" s="383" t="s">
        <v>2887</v>
      </c>
      <c r="K168" s="276" t="s">
        <v>3167</v>
      </c>
    </row>
    <row r="169" spans="1:11" ht="90" x14ac:dyDescent="0.25">
      <c r="A169" s="8">
        <v>165</v>
      </c>
      <c r="B169" s="345">
        <v>17</v>
      </c>
      <c r="C169" s="314" t="s">
        <v>600</v>
      </c>
      <c r="D169" s="270" t="s">
        <v>587</v>
      </c>
      <c r="E169" s="214">
        <v>10</v>
      </c>
      <c r="F169" s="232" t="s">
        <v>2285</v>
      </c>
      <c r="G169" s="233">
        <v>156</v>
      </c>
      <c r="H169" s="233">
        <v>156</v>
      </c>
      <c r="I169" s="234">
        <f>H169/390</f>
        <v>0.4</v>
      </c>
      <c r="J169" s="383" t="s">
        <v>2887</v>
      </c>
      <c r="K169" s="276" t="s">
        <v>3077</v>
      </c>
    </row>
    <row r="170" spans="1:11" ht="105" x14ac:dyDescent="0.25">
      <c r="A170" s="8">
        <v>166</v>
      </c>
      <c r="B170" s="345">
        <v>18</v>
      </c>
      <c r="C170" s="276" t="s">
        <v>3101</v>
      </c>
      <c r="D170" s="235" t="s">
        <v>2799</v>
      </c>
      <c r="E170" s="214">
        <v>10</v>
      </c>
      <c r="F170" s="232" t="s">
        <v>2286</v>
      </c>
      <c r="G170" s="233">
        <v>151</v>
      </c>
      <c r="H170" s="233">
        <v>151</v>
      </c>
      <c r="I170" s="234">
        <v>0.39</v>
      </c>
      <c r="J170" s="232" t="s">
        <v>2876</v>
      </c>
      <c r="K170" s="276" t="s">
        <v>2837</v>
      </c>
    </row>
    <row r="171" spans="1:11" ht="90" x14ac:dyDescent="0.25">
      <c r="A171" s="8">
        <v>167</v>
      </c>
      <c r="B171" s="345">
        <v>19</v>
      </c>
      <c r="C171" s="276" t="s">
        <v>513</v>
      </c>
      <c r="D171" s="270" t="s">
        <v>498</v>
      </c>
      <c r="E171" s="214">
        <v>10</v>
      </c>
      <c r="F171" s="232" t="s">
        <v>2287</v>
      </c>
      <c r="G171" s="233">
        <v>145</v>
      </c>
      <c r="H171" s="233">
        <v>145</v>
      </c>
      <c r="I171" s="167">
        <v>0.37</v>
      </c>
      <c r="J171" s="232" t="s">
        <v>2876</v>
      </c>
      <c r="K171" s="276" t="s">
        <v>3037</v>
      </c>
    </row>
    <row r="172" spans="1:11" ht="90" x14ac:dyDescent="0.25">
      <c r="A172" s="8">
        <v>168</v>
      </c>
      <c r="B172" s="345">
        <v>20</v>
      </c>
      <c r="C172" s="235" t="s">
        <v>485</v>
      </c>
      <c r="D172" s="235" t="s">
        <v>473</v>
      </c>
      <c r="E172" s="214">
        <v>10</v>
      </c>
      <c r="F172" s="232" t="s">
        <v>2288</v>
      </c>
      <c r="G172" s="233">
        <v>142</v>
      </c>
      <c r="H172" s="233">
        <v>142</v>
      </c>
      <c r="I172" s="233">
        <v>36</v>
      </c>
      <c r="J172" s="232" t="s">
        <v>2876</v>
      </c>
      <c r="K172" s="276" t="s">
        <v>484</v>
      </c>
    </row>
    <row r="173" spans="1:11" ht="60" x14ac:dyDescent="0.25">
      <c r="A173" s="8">
        <v>169</v>
      </c>
      <c r="B173" s="345">
        <v>21</v>
      </c>
      <c r="C173" s="235" t="s">
        <v>2469</v>
      </c>
      <c r="D173" s="235" t="s">
        <v>2969</v>
      </c>
      <c r="E173" s="214">
        <v>10</v>
      </c>
      <c r="F173" s="213" t="s">
        <v>2289</v>
      </c>
      <c r="G173" s="214">
        <v>142</v>
      </c>
      <c r="H173" s="214">
        <v>142</v>
      </c>
      <c r="I173" s="214">
        <v>36</v>
      </c>
      <c r="J173" s="232" t="s">
        <v>2876</v>
      </c>
      <c r="K173" s="235" t="s">
        <v>2460</v>
      </c>
    </row>
    <row r="174" spans="1:11" ht="105" x14ac:dyDescent="0.25">
      <c r="A174" s="8">
        <v>170</v>
      </c>
      <c r="B174" s="345">
        <v>22</v>
      </c>
      <c r="C174" s="276" t="s">
        <v>649</v>
      </c>
      <c r="D174" s="235" t="s">
        <v>2799</v>
      </c>
      <c r="E174" s="214">
        <v>10</v>
      </c>
      <c r="F174" s="232" t="s">
        <v>2290</v>
      </c>
      <c r="G174" s="233">
        <v>141</v>
      </c>
      <c r="H174" s="233">
        <v>141</v>
      </c>
      <c r="I174" s="234">
        <v>0.36</v>
      </c>
      <c r="J174" s="232" t="s">
        <v>2876</v>
      </c>
      <c r="K174" s="276" t="s">
        <v>2837</v>
      </c>
    </row>
    <row r="175" spans="1:11" ht="90" x14ac:dyDescent="0.25">
      <c r="A175" s="8">
        <v>171</v>
      </c>
      <c r="B175" s="345">
        <v>23</v>
      </c>
      <c r="C175" s="276" t="s">
        <v>2779</v>
      </c>
      <c r="D175" s="235" t="s">
        <v>610</v>
      </c>
      <c r="E175" s="214">
        <v>10</v>
      </c>
      <c r="F175" s="232" t="s">
        <v>2291</v>
      </c>
      <c r="G175" s="233">
        <v>123</v>
      </c>
      <c r="H175" s="233">
        <v>123</v>
      </c>
      <c r="I175" s="234">
        <v>0.32</v>
      </c>
      <c r="J175" s="232" t="s">
        <v>2876</v>
      </c>
      <c r="K175" s="276" t="s">
        <v>2764</v>
      </c>
    </row>
    <row r="176" spans="1:11" ht="60" x14ac:dyDescent="0.25">
      <c r="A176" s="8">
        <v>172</v>
      </c>
      <c r="B176" s="345">
        <v>24</v>
      </c>
      <c r="C176" s="276" t="s">
        <v>3146</v>
      </c>
      <c r="D176" s="235" t="s">
        <v>702</v>
      </c>
      <c r="E176" s="214">
        <v>10</v>
      </c>
      <c r="F176" s="232" t="s">
        <v>2292</v>
      </c>
      <c r="G176" s="233">
        <v>114</v>
      </c>
      <c r="H176" s="233">
        <v>114</v>
      </c>
      <c r="I176" s="234">
        <f t="shared" ref="I176" si="15">H176/390</f>
        <v>0.29230769230769232</v>
      </c>
      <c r="J176" s="232" t="s">
        <v>2876</v>
      </c>
      <c r="K176" s="276" t="s">
        <v>2910</v>
      </c>
    </row>
    <row r="177" spans="1:11" ht="90" x14ac:dyDescent="0.25">
      <c r="A177" s="8">
        <v>173</v>
      </c>
      <c r="B177" s="345">
        <v>25</v>
      </c>
      <c r="C177" s="235" t="s">
        <v>2573</v>
      </c>
      <c r="D177" s="235" t="s">
        <v>473</v>
      </c>
      <c r="E177" s="214">
        <v>10</v>
      </c>
      <c r="F177" s="232" t="s">
        <v>2293</v>
      </c>
      <c r="G177" s="233">
        <v>109</v>
      </c>
      <c r="H177" s="233">
        <v>109</v>
      </c>
      <c r="I177" s="233">
        <v>30</v>
      </c>
      <c r="J177" s="232" t="s">
        <v>2876</v>
      </c>
      <c r="K177" s="276" t="s">
        <v>484</v>
      </c>
    </row>
    <row r="178" spans="1:11" ht="60" x14ac:dyDescent="0.25">
      <c r="A178" s="8">
        <v>174</v>
      </c>
      <c r="B178" s="345">
        <v>26</v>
      </c>
      <c r="C178" s="235" t="s">
        <v>407</v>
      </c>
      <c r="D178" s="235" t="s">
        <v>2969</v>
      </c>
      <c r="E178" s="214">
        <v>10</v>
      </c>
      <c r="F178" s="213" t="s">
        <v>2294</v>
      </c>
      <c r="G178" s="214">
        <v>108</v>
      </c>
      <c r="H178" s="214">
        <v>108</v>
      </c>
      <c r="I178" s="214">
        <v>28</v>
      </c>
      <c r="J178" s="232" t="s">
        <v>2876</v>
      </c>
      <c r="K178" s="235" t="s">
        <v>2460</v>
      </c>
    </row>
    <row r="179" spans="1:11" ht="90" x14ac:dyDescent="0.25">
      <c r="A179" s="8">
        <v>175</v>
      </c>
      <c r="B179" s="345">
        <v>27</v>
      </c>
      <c r="C179" s="276" t="s">
        <v>2775</v>
      </c>
      <c r="D179" s="235" t="s">
        <v>610</v>
      </c>
      <c r="E179" s="214">
        <v>10</v>
      </c>
      <c r="F179" s="232" t="s">
        <v>2295</v>
      </c>
      <c r="G179" s="233">
        <v>107</v>
      </c>
      <c r="H179" s="233">
        <v>107</v>
      </c>
      <c r="I179" s="234">
        <v>0.27</v>
      </c>
      <c r="J179" s="232" t="s">
        <v>2876</v>
      </c>
      <c r="K179" s="276" t="s">
        <v>2764</v>
      </c>
    </row>
    <row r="180" spans="1:11" ht="75" x14ac:dyDescent="0.25">
      <c r="A180" s="8">
        <v>176</v>
      </c>
      <c r="B180" s="345">
        <v>28</v>
      </c>
      <c r="C180" s="276" t="s">
        <v>3064</v>
      </c>
      <c r="D180" s="235" t="s">
        <v>3051</v>
      </c>
      <c r="E180" s="214">
        <v>10</v>
      </c>
      <c r="F180" s="232" t="s">
        <v>2296</v>
      </c>
      <c r="G180" s="233">
        <v>105</v>
      </c>
      <c r="H180" s="233">
        <v>105</v>
      </c>
      <c r="I180" s="233">
        <v>30</v>
      </c>
      <c r="J180" s="232" t="s">
        <v>2876</v>
      </c>
      <c r="K180" s="276" t="s">
        <v>3055</v>
      </c>
    </row>
    <row r="181" spans="1:11" ht="105" x14ac:dyDescent="0.25">
      <c r="A181" s="8">
        <v>177</v>
      </c>
      <c r="B181" s="345">
        <v>29</v>
      </c>
      <c r="C181" s="276" t="s">
        <v>668</v>
      </c>
      <c r="D181" s="235" t="s">
        <v>2799</v>
      </c>
      <c r="E181" s="214">
        <v>10</v>
      </c>
      <c r="F181" s="232" t="s">
        <v>2297</v>
      </c>
      <c r="G181" s="233">
        <v>105</v>
      </c>
      <c r="H181" s="233">
        <v>105</v>
      </c>
      <c r="I181" s="234">
        <v>0.27</v>
      </c>
      <c r="J181" s="232" t="s">
        <v>2876</v>
      </c>
      <c r="K181" s="276" t="s">
        <v>2837</v>
      </c>
    </row>
    <row r="182" spans="1:11" ht="60" x14ac:dyDescent="0.25">
      <c r="A182" s="8">
        <v>178</v>
      </c>
      <c r="B182" s="345">
        <v>30</v>
      </c>
      <c r="C182" s="276" t="s">
        <v>3093</v>
      </c>
      <c r="D182" s="235" t="s">
        <v>2781</v>
      </c>
      <c r="E182" s="214">
        <v>10</v>
      </c>
      <c r="F182" s="232" t="s">
        <v>2298</v>
      </c>
      <c r="G182" s="233">
        <v>101</v>
      </c>
      <c r="H182" s="233">
        <v>101</v>
      </c>
      <c r="I182" s="233">
        <v>25.89</v>
      </c>
      <c r="J182" s="232" t="s">
        <v>2876</v>
      </c>
      <c r="K182" s="276" t="s">
        <v>3092</v>
      </c>
    </row>
    <row r="183" spans="1:11" ht="75" x14ac:dyDescent="0.25">
      <c r="A183" s="8">
        <v>179</v>
      </c>
      <c r="B183" s="345">
        <v>31</v>
      </c>
      <c r="C183" s="276" t="s">
        <v>3065</v>
      </c>
      <c r="D183" s="235" t="s">
        <v>3051</v>
      </c>
      <c r="E183" s="214">
        <v>10</v>
      </c>
      <c r="F183" s="232" t="s">
        <v>2299</v>
      </c>
      <c r="G183" s="233">
        <v>101</v>
      </c>
      <c r="H183" s="233">
        <v>101</v>
      </c>
      <c r="I183" s="233">
        <v>28</v>
      </c>
      <c r="J183" s="232" t="s">
        <v>2876</v>
      </c>
      <c r="K183" s="276" t="s">
        <v>3055</v>
      </c>
    </row>
    <row r="184" spans="1:11" ht="105" x14ac:dyDescent="0.25">
      <c r="A184" s="8">
        <v>180</v>
      </c>
      <c r="B184" s="345">
        <v>32</v>
      </c>
      <c r="C184" s="276" t="s">
        <v>651</v>
      </c>
      <c r="D184" s="235" t="s">
        <v>2799</v>
      </c>
      <c r="E184" s="214">
        <v>10</v>
      </c>
      <c r="F184" s="232" t="s">
        <v>2300</v>
      </c>
      <c r="G184" s="233">
        <v>100</v>
      </c>
      <c r="H184" s="233">
        <v>100</v>
      </c>
      <c r="I184" s="234">
        <v>0.26</v>
      </c>
      <c r="J184" s="232" t="s">
        <v>2876</v>
      </c>
      <c r="K184" s="276" t="s">
        <v>2837</v>
      </c>
    </row>
    <row r="185" spans="1:11" ht="90" x14ac:dyDescent="0.25">
      <c r="A185" s="8">
        <v>181</v>
      </c>
      <c r="B185" s="345">
        <v>33</v>
      </c>
      <c r="C185" s="235" t="s">
        <v>3136</v>
      </c>
      <c r="D185" s="235" t="s">
        <v>672</v>
      </c>
      <c r="E185" s="214">
        <v>10</v>
      </c>
      <c r="F185" s="213" t="s">
        <v>2301</v>
      </c>
      <c r="G185" s="214">
        <v>100</v>
      </c>
      <c r="H185" s="214">
        <v>100</v>
      </c>
      <c r="I185" s="214">
        <v>25.6</v>
      </c>
      <c r="J185" s="232" t="s">
        <v>2876</v>
      </c>
      <c r="K185" s="235" t="s">
        <v>3132</v>
      </c>
    </row>
    <row r="186" spans="1:11" ht="90" x14ac:dyDescent="0.25">
      <c r="A186" s="8">
        <v>182</v>
      </c>
      <c r="B186" s="345">
        <v>34</v>
      </c>
      <c r="C186" s="235" t="s">
        <v>693</v>
      </c>
      <c r="D186" s="235" t="s">
        <v>672</v>
      </c>
      <c r="E186" s="214">
        <v>10</v>
      </c>
      <c r="F186" s="213" t="s">
        <v>2302</v>
      </c>
      <c r="G186" s="214">
        <v>96</v>
      </c>
      <c r="H186" s="214">
        <v>96</v>
      </c>
      <c r="I186" s="214">
        <v>24.6</v>
      </c>
      <c r="J186" s="232" t="s">
        <v>2876</v>
      </c>
      <c r="K186" s="235" t="s">
        <v>3132</v>
      </c>
    </row>
    <row r="187" spans="1:11" ht="75" x14ac:dyDescent="0.25">
      <c r="A187" s="8">
        <v>183</v>
      </c>
      <c r="B187" s="345">
        <v>35</v>
      </c>
      <c r="C187" s="276" t="s">
        <v>3066</v>
      </c>
      <c r="D187" s="235" t="s">
        <v>3051</v>
      </c>
      <c r="E187" s="214">
        <v>10</v>
      </c>
      <c r="F187" s="232" t="s">
        <v>2303</v>
      </c>
      <c r="G187" s="233">
        <v>94</v>
      </c>
      <c r="H187" s="233">
        <v>94</v>
      </c>
      <c r="I187" s="233">
        <v>25</v>
      </c>
      <c r="J187" s="232" t="s">
        <v>2876</v>
      </c>
      <c r="K187" s="276" t="s">
        <v>3055</v>
      </c>
    </row>
    <row r="188" spans="1:11" ht="105" x14ac:dyDescent="0.25">
      <c r="A188" s="8">
        <v>184</v>
      </c>
      <c r="B188" s="345">
        <v>36</v>
      </c>
      <c r="C188" s="276" t="s">
        <v>653</v>
      </c>
      <c r="D188" s="235" t="s">
        <v>2799</v>
      </c>
      <c r="E188" s="214">
        <v>10</v>
      </c>
      <c r="F188" s="232" t="s">
        <v>2304</v>
      </c>
      <c r="G188" s="233">
        <v>89</v>
      </c>
      <c r="H188" s="233">
        <v>89</v>
      </c>
      <c r="I188" s="234">
        <v>0.23</v>
      </c>
      <c r="J188" s="232" t="s">
        <v>2876</v>
      </c>
      <c r="K188" s="276" t="s">
        <v>2837</v>
      </c>
    </row>
    <row r="189" spans="1:11" ht="105" x14ac:dyDescent="0.25">
      <c r="A189" s="8">
        <v>185</v>
      </c>
      <c r="B189" s="345">
        <v>37</v>
      </c>
      <c r="C189" s="276" t="s">
        <v>3105</v>
      </c>
      <c r="D189" s="235" t="s">
        <v>2799</v>
      </c>
      <c r="E189" s="214">
        <v>10</v>
      </c>
      <c r="F189" s="232" t="s">
        <v>2305</v>
      </c>
      <c r="G189" s="233">
        <v>89</v>
      </c>
      <c r="H189" s="233">
        <v>89</v>
      </c>
      <c r="I189" s="234">
        <v>0.23</v>
      </c>
      <c r="J189" s="232" t="s">
        <v>2876</v>
      </c>
      <c r="K189" s="276" t="s">
        <v>2837</v>
      </c>
    </row>
    <row r="190" spans="1:11" ht="90" x14ac:dyDescent="0.25">
      <c r="A190" s="8">
        <v>186</v>
      </c>
      <c r="B190" s="345">
        <v>38</v>
      </c>
      <c r="C190" s="276" t="s">
        <v>3087</v>
      </c>
      <c r="D190" s="235" t="s">
        <v>610</v>
      </c>
      <c r="E190" s="214">
        <v>10</v>
      </c>
      <c r="F190" s="232" t="s">
        <v>2306</v>
      </c>
      <c r="G190" s="233">
        <v>75</v>
      </c>
      <c r="H190" s="233">
        <v>75</v>
      </c>
      <c r="I190" s="234">
        <v>0.19</v>
      </c>
      <c r="J190" s="232" t="s">
        <v>2876</v>
      </c>
      <c r="K190" s="276" t="s">
        <v>2764</v>
      </c>
    </row>
    <row r="191" spans="1:11" ht="60" x14ac:dyDescent="0.25">
      <c r="A191" s="8">
        <v>187</v>
      </c>
      <c r="B191" s="345">
        <v>39</v>
      </c>
      <c r="C191" s="276" t="s">
        <v>2908</v>
      </c>
      <c r="D191" s="235" t="s">
        <v>702</v>
      </c>
      <c r="E191" s="214">
        <v>10</v>
      </c>
      <c r="F191" s="232" t="s">
        <v>2307</v>
      </c>
      <c r="G191" s="233">
        <v>51</v>
      </c>
      <c r="H191" s="233">
        <v>51</v>
      </c>
      <c r="I191" s="234">
        <f t="shared" ref="I191" si="16">H191/390</f>
        <v>0.13076923076923078</v>
      </c>
      <c r="J191" s="232" t="s">
        <v>2876</v>
      </c>
      <c r="K191" s="276" t="s">
        <v>2910</v>
      </c>
    </row>
    <row r="192" spans="1:11" ht="60" x14ac:dyDescent="0.25">
      <c r="A192" s="8">
        <v>188</v>
      </c>
      <c r="B192" s="345">
        <v>40</v>
      </c>
      <c r="C192" s="235" t="s">
        <v>2468</v>
      </c>
      <c r="D192" s="235" t="s">
        <v>2969</v>
      </c>
      <c r="E192" s="214">
        <v>10</v>
      </c>
      <c r="F192" s="213" t="s">
        <v>2308</v>
      </c>
      <c r="G192" s="214">
        <v>40</v>
      </c>
      <c r="H192" s="214">
        <v>40</v>
      </c>
      <c r="I192" s="214">
        <v>10</v>
      </c>
      <c r="J192" s="232" t="s">
        <v>2876</v>
      </c>
      <c r="K192" s="235" t="s">
        <v>2460</v>
      </c>
    </row>
    <row r="193" spans="1:12" ht="90.75" x14ac:dyDescent="0.3">
      <c r="A193" s="8">
        <v>189</v>
      </c>
      <c r="B193" s="304">
        <v>1</v>
      </c>
      <c r="C193" s="277" t="s">
        <v>463</v>
      </c>
      <c r="D193" s="278" t="s">
        <v>436</v>
      </c>
      <c r="E193" s="215">
        <v>11</v>
      </c>
      <c r="F193" s="144" t="s">
        <v>2309</v>
      </c>
      <c r="G193" s="266">
        <v>256</v>
      </c>
      <c r="H193" s="266">
        <v>256</v>
      </c>
      <c r="I193" s="254">
        <v>0.74</v>
      </c>
      <c r="J193" s="377" t="s">
        <v>2874</v>
      </c>
      <c r="K193" s="277" t="s">
        <v>3004</v>
      </c>
      <c r="L193" s="69" t="s">
        <v>2346</v>
      </c>
    </row>
    <row r="194" spans="1:12" ht="90" x14ac:dyDescent="0.25">
      <c r="A194" s="8">
        <v>190</v>
      </c>
      <c r="B194" s="304">
        <v>2</v>
      </c>
      <c r="C194" s="323" t="s">
        <v>593</v>
      </c>
      <c r="D194" s="147" t="s">
        <v>587</v>
      </c>
      <c r="E194" s="215">
        <v>11</v>
      </c>
      <c r="F194" s="144" t="s">
        <v>2310</v>
      </c>
      <c r="G194" s="266">
        <v>248</v>
      </c>
      <c r="H194" s="266">
        <v>248</v>
      </c>
      <c r="I194" s="254">
        <f>H194/348</f>
        <v>0.71264367816091956</v>
      </c>
      <c r="J194" s="377" t="s">
        <v>2887</v>
      </c>
      <c r="K194" s="277" t="s">
        <v>3077</v>
      </c>
    </row>
    <row r="195" spans="1:12" ht="42" customHeight="1" x14ac:dyDescent="0.25">
      <c r="A195" s="8">
        <v>191</v>
      </c>
      <c r="B195" s="304">
        <v>3</v>
      </c>
      <c r="C195" s="278" t="s">
        <v>2475</v>
      </c>
      <c r="D195" s="278" t="s">
        <v>2969</v>
      </c>
      <c r="E195" s="215">
        <v>11</v>
      </c>
      <c r="F195" s="21" t="s">
        <v>2311</v>
      </c>
      <c r="G195" s="215">
        <v>241</v>
      </c>
      <c r="H195" s="215">
        <v>241</v>
      </c>
      <c r="I195" s="124">
        <v>0.69</v>
      </c>
      <c r="J195" s="377" t="s">
        <v>2887</v>
      </c>
      <c r="K195" s="278" t="s">
        <v>2978</v>
      </c>
    </row>
    <row r="196" spans="1:12" ht="60" x14ac:dyDescent="0.25">
      <c r="A196" s="8">
        <v>192</v>
      </c>
      <c r="B196" s="304">
        <v>4</v>
      </c>
      <c r="C196" s="277" t="s">
        <v>705</v>
      </c>
      <c r="D196" s="278" t="s">
        <v>702</v>
      </c>
      <c r="E196" s="215">
        <v>11</v>
      </c>
      <c r="F196" s="144" t="s">
        <v>2312</v>
      </c>
      <c r="G196" s="266">
        <v>240</v>
      </c>
      <c r="H196" s="266">
        <v>240</v>
      </c>
      <c r="I196" s="254">
        <f>H196/348</f>
        <v>0.68965517241379315</v>
      </c>
      <c r="J196" s="377" t="s">
        <v>2887</v>
      </c>
      <c r="K196" s="277" t="s">
        <v>2910</v>
      </c>
    </row>
    <row r="197" spans="1:12" ht="105" x14ac:dyDescent="0.25">
      <c r="A197" s="8">
        <v>193</v>
      </c>
      <c r="B197" s="304">
        <v>5</v>
      </c>
      <c r="C197" s="277" t="s">
        <v>654</v>
      </c>
      <c r="D197" s="278" t="s">
        <v>2799</v>
      </c>
      <c r="E197" s="215">
        <v>11</v>
      </c>
      <c r="F197" s="144" t="s">
        <v>2313</v>
      </c>
      <c r="G197" s="266">
        <v>231</v>
      </c>
      <c r="H197" s="266">
        <v>231</v>
      </c>
      <c r="I197" s="254">
        <v>0.66</v>
      </c>
      <c r="J197" s="377" t="s">
        <v>2887</v>
      </c>
      <c r="K197" s="277" t="s">
        <v>2837</v>
      </c>
    </row>
    <row r="198" spans="1:12" ht="90" x14ac:dyDescent="0.25">
      <c r="A198" s="8">
        <v>194</v>
      </c>
      <c r="B198" s="304">
        <v>6</v>
      </c>
      <c r="C198" s="323" t="s">
        <v>601</v>
      </c>
      <c r="D198" s="147" t="s">
        <v>587</v>
      </c>
      <c r="E198" s="215">
        <v>11</v>
      </c>
      <c r="F198" s="144" t="s">
        <v>2314</v>
      </c>
      <c r="G198" s="266">
        <v>224</v>
      </c>
      <c r="H198" s="266">
        <v>224</v>
      </c>
      <c r="I198" s="254">
        <f>H198/348</f>
        <v>0.64367816091954022</v>
      </c>
      <c r="J198" s="377" t="s">
        <v>2887</v>
      </c>
      <c r="K198" s="277" t="s">
        <v>3077</v>
      </c>
    </row>
    <row r="199" spans="1:12" ht="90" x14ac:dyDescent="0.25">
      <c r="A199" s="8">
        <v>195</v>
      </c>
      <c r="B199" s="304">
        <v>7</v>
      </c>
      <c r="C199" s="277" t="s">
        <v>508</v>
      </c>
      <c r="D199" s="147" t="s">
        <v>498</v>
      </c>
      <c r="E199" s="215">
        <v>11</v>
      </c>
      <c r="F199" s="144" t="s">
        <v>2315</v>
      </c>
      <c r="G199" s="266">
        <v>212</v>
      </c>
      <c r="H199" s="266">
        <v>212</v>
      </c>
      <c r="I199" s="159">
        <v>0.61</v>
      </c>
      <c r="J199" s="377" t="s">
        <v>2887</v>
      </c>
      <c r="K199" s="277" t="s">
        <v>3037</v>
      </c>
    </row>
    <row r="200" spans="1:12" ht="90" x14ac:dyDescent="0.25">
      <c r="A200" s="8">
        <v>196</v>
      </c>
      <c r="B200" s="304">
        <v>8</v>
      </c>
      <c r="C200" s="277" t="s">
        <v>3178</v>
      </c>
      <c r="D200" s="278" t="s">
        <v>3177</v>
      </c>
      <c r="E200" s="215">
        <v>11</v>
      </c>
      <c r="F200" s="144" t="s">
        <v>2316</v>
      </c>
      <c r="G200" s="266">
        <v>194</v>
      </c>
      <c r="H200" s="266">
        <v>194</v>
      </c>
      <c r="I200" s="254">
        <v>0.56000000000000005</v>
      </c>
      <c r="J200" s="377" t="s">
        <v>2887</v>
      </c>
      <c r="K200" s="277" t="s">
        <v>3185</v>
      </c>
    </row>
    <row r="201" spans="1:12" ht="90" x14ac:dyDescent="0.25">
      <c r="A201" s="8">
        <v>197</v>
      </c>
      <c r="B201" s="304">
        <v>9</v>
      </c>
      <c r="C201" s="278" t="s">
        <v>2574</v>
      </c>
      <c r="D201" s="278" t="s">
        <v>473</v>
      </c>
      <c r="E201" s="215">
        <v>11</v>
      </c>
      <c r="F201" s="144" t="s">
        <v>2317</v>
      </c>
      <c r="G201" s="266">
        <v>180</v>
      </c>
      <c r="H201" s="266">
        <v>180</v>
      </c>
      <c r="I201" s="266">
        <v>52</v>
      </c>
      <c r="J201" s="377" t="s">
        <v>2887</v>
      </c>
      <c r="K201" s="277" t="s">
        <v>484</v>
      </c>
    </row>
    <row r="202" spans="1:12" ht="60" x14ac:dyDescent="0.25">
      <c r="A202" s="8">
        <v>198</v>
      </c>
      <c r="B202" s="304">
        <v>10</v>
      </c>
      <c r="C202" s="277" t="s">
        <v>706</v>
      </c>
      <c r="D202" s="278" t="s">
        <v>702</v>
      </c>
      <c r="E202" s="215">
        <v>11</v>
      </c>
      <c r="F202" s="144" t="s">
        <v>2318</v>
      </c>
      <c r="G202" s="266">
        <v>169</v>
      </c>
      <c r="H202" s="266">
        <v>169</v>
      </c>
      <c r="I202" s="254">
        <f t="shared" ref="I202" si="17">H202/348</f>
        <v>0.48563218390804597</v>
      </c>
      <c r="J202" s="377" t="s">
        <v>2887</v>
      </c>
      <c r="K202" s="277" t="s">
        <v>2910</v>
      </c>
    </row>
    <row r="203" spans="1:12" ht="90" x14ac:dyDescent="0.25">
      <c r="A203" s="8">
        <v>199</v>
      </c>
      <c r="B203" s="304">
        <v>11</v>
      </c>
      <c r="C203" s="277" t="s">
        <v>507</v>
      </c>
      <c r="D203" s="147" t="s">
        <v>498</v>
      </c>
      <c r="E203" s="215">
        <v>11</v>
      </c>
      <c r="F203" s="144" t="s">
        <v>2319</v>
      </c>
      <c r="G203" s="266">
        <v>160</v>
      </c>
      <c r="H203" s="266">
        <v>160</v>
      </c>
      <c r="I203" s="159">
        <v>0.46</v>
      </c>
      <c r="J203" s="377" t="s">
        <v>2887</v>
      </c>
      <c r="K203" s="277" t="s">
        <v>3037</v>
      </c>
    </row>
    <row r="204" spans="1:12" ht="90" x14ac:dyDescent="0.25">
      <c r="A204" s="8">
        <v>200</v>
      </c>
      <c r="B204" s="304">
        <v>12</v>
      </c>
      <c r="C204" s="277" t="s">
        <v>2684</v>
      </c>
      <c r="D204" s="278" t="s">
        <v>2721</v>
      </c>
      <c r="E204" s="215">
        <v>11</v>
      </c>
      <c r="F204" s="144" t="s">
        <v>2320</v>
      </c>
      <c r="G204" s="266">
        <v>158</v>
      </c>
      <c r="H204" s="266">
        <v>158</v>
      </c>
      <c r="I204" s="254">
        <v>0.45</v>
      </c>
      <c r="J204" s="377" t="s">
        <v>2887</v>
      </c>
      <c r="K204" s="277" t="s">
        <v>3167</v>
      </c>
    </row>
    <row r="205" spans="1:12" ht="60" x14ac:dyDescent="0.25">
      <c r="A205" s="8">
        <v>201</v>
      </c>
      <c r="B205" s="304">
        <v>13</v>
      </c>
      <c r="C205" s="277" t="s">
        <v>717</v>
      </c>
      <c r="D205" s="278" t="s">
        <v>702</v>
      </c>
      <c r="E205" s="215">
        <v>11</v>
      </c>
      <c r="F205" s="144" t="s">
        <v>2321</v>
      </c>
      <c r="G205" s="266">
        <v>154</v>
      </c>
      <c r="H205" s="266">
        <v>154</v>
      </c>
      <c r="I205" s="254">
        <f t="shared" ref="I205:I206" si="18">H205/348</f>
        <v>0.44252873563218392</v>
      </c>
      <c r="J205" s="377" t="s">
        <v>2887</v>
      </c>
      <c r="K205" s="277" t="s">
        <v>2910</v>
      </c>
    </row>
    <row r="206" spans="1:12" ht="60" x14ac:dyDescent="0.25">
      <c r="A206" s="8">
        <v>202</v>
      </c>
      <c r="B206" s="304">
        <v>14</v>
      </c>
      <c r="C206" s="277" t="s">
        <v>716</v>
      </c>
      <c r="D206" s="278" t="s">
        <v>702</v>
      </c>
      <c r="E206" s="215">
        <v>11</v>
      </c>
      <c r="F206" s="144" t="s">
        <v>2322</v>
      </c>
      <c r="G206" s="266">
        <v>152</v>
      </c>
      <c r="H206" s="266">
        <v>152</v>
      </c>
      <c r="I206" s="254">
        <f t="shared" si="18"/>
        <v>0.43678160919540232</v>
      </c>
      <c r="J206" s="377" t="s">
        <v>2887</v>
      </c>
      <c r="K206" s="277" t="s">
        <v>2910</v>
      </c>
    </row>
    <row r="207" spans="1:12" ht="90" x14ac:dyDescent="0.25">
      <c r="A207" s="8">
        <v>203</v>
      </c>
      <c r="B207" s="304">
        <v>15</v>
      </c>
      <c r="C207" s="278" t="s">
        <v>496</v>
      </c>
      <c r="D207" s="278" t="s">
        <v>473</v>
      </c>
      <c r="E207" s="215">
        <v>11</v>
      </c>
      <c r="F207" s="144" t="s">
        <v>2323</v>
      </c>
      <c r="G207" s="266">
        <v>134</v>
      </c>
      <c r="H207" s="266">
        <v>134</v>
      </c>
      <c r="I207" s="266">
        <v>39</v>
      </c>
      <c r="J207" s="144" t="s">
        <v>2876</v>
      </c>
      <c r="K207" s="277" t="s">
        <v>484</v>
      </c>
    </row>
    <row r="208" spans="1:12" ht="60" x14ac:dyDescent="0.25">
      <c r="A208" s="8">
        <v>204</v>
      </c>
      <c r="B208" s="304">
        <v>16</v>
      </c>
      <c r="C208" s="277" t="s">
        <v>724</v>
      </c>
      <c r="D208" s="278" t="s">
        <v>702</v>
      </c>
      <c r="E208" s="215">
        <v>11</v>
      </c>
      <c r="F208" s="144" t="s">
        <v>2324</v>
      </c>
      <c r="G208" s="266">
        <v>133</v>
      </c>
      <c r="H208" s="266">
        <v>133</v>
      </c>
      <c r="I208" s="254">
        <f t="shared" ref="I208" si="19">H208/348</f>
        <v>0.38218390804597702</v>
      </c>
      <c r="J208" s="144" t="s">
        <v>2876</v>
      </c>
      <c r="K208" s="277" t="s">
        <v>2910</v>
      </c>
    </row>
    <row r="209" spans="1:11" ht="60" x14ac:dyDescent="0.25">
      <c r="A209" s="8">
        <v>205</v>
      </c>
      <c r="B209" s="304">
        <v>17</v>
      </c>
      <c r="C209" s="278" t="s">
        <v>2981</v>
      </c>
      <c r="D209" s="278" t="s">
        <v>2969</v>
      </c>
      <c r="E209" s="215">
        <v>11</v>
      </c>
      <c r="F209" s="21" t="s">
        <v>2325</v>
      </c>
      <c r="G209" s="215">
        <v>128</v>
      </c>
      <c r="H209" s="215">
        <v>128</v>
      </c>
      <c r="I209" s="215">
        <v>37</v>
      </c>
      <c r="J209" s="144" t="s">
        <v>2876</v>
      </c>
      <c r="K209" s="278" t="s">
        <v>2978</v>
      </c>
    </row>
    <row r="210" spans="1:11" ht="90" x14ac:dyDescent="0.25">
      <c r="A210" s="8">
        <v>206</v>
      </c>
      <c r="B210" s="304">
        <v>18</v>
      </c>
      <c r="C210" s="277" t="s">
        <v>616</v>
      </c>
      <c r="D210" s="278" t="s">
        <v>610</v>
      </c>
      <c r="E210" s="215">
        <v>11</v>
      </c>
      <c r="F210" s="144" t="s">
        <v>2326</v>
      </c>
      <c r="G210" s="266">
        <v>119</v>
      </c>
      <c r="H210" s="266">
        <v>119</v>
      </c>
      <c r="I210" s="254">
        <v>0.34</v>
      </c>
      <c r="J210" s="144" t="s">
        <v>2876</v>
      </c>
      <c r="K210" s="277" t="s">
        <v>2764</v>
      </c>
    </row>
    <row r="211" spans="1:11" ht="90" x14ac:dyDescent="0.25">
      <c r="A211" s="8">
        <v>207</v>
      </c>
      <c r="B211" s="304">
        <v>19</v>
      </c>
      <c r="C211" s="277" t="s">
        <v>3176</v>
      </c>
      <c r="D211" s="278" t="s">
        <v>2721</v>
      </c>
      <c r="E211" s="215">
        <v>11</v>
      </c>
      <c r="F211" s="144" t="s">
        <v>2327</v>
      </c>
      <c r="G211" s="266">
        <v>106</v>
      </c>
      <c r="H211" s="266">
        <v>106</v>
      </c>
      <c r="I211" s="254">
        <v>0.3</v>
      </c>
      <c r="J211" s="144" t="s">
        <v>2876</v>
      </c>
      <c r="K211" s="277" t="s">
        <v>3167</v>
      </c>
    </row>
    <row r="212" spans="1:11" ht="90" x14ac:dyDescent="0.25">
      <c r="A212" s="8">
        <v>208</v>
      </c>
      <c r="B212" s="304">
        <v>20</v>
      </c>
      <c r="C212" s="278" t="s">
        <v>431</v>
      </c>
      <c r="D212" s="278" t="s">
        <v>2499</v>
      </c>
      <c r="E212" s="215">
        <v>11</v>
      </c>
      <c r="F212" s="144" t="s">
        <v>2328</v>
      </c>
      <c r="G212" s="266">
        <v>102</v>
      </c>
      <c r="H212" s="266">
        <v>102</v>
      </c>
      <c r="I212" s="254">
        <v>0.28999999999999998</v>
      </c>
      <c r="J212" s="144" t="s">
        <v>2876</v>
      </c>
      <c r="K212" s="278" t="s">
        <v>2988</v>
      </c>
    </row>
    <row r="213" spans="1:11" ht="90" x14ac:dyDescent="0.25">
      <c r="A213" s="8">
        <v>209</v>
      </c>
      <c r="B213" s="304">
        <v>21</v>
      </c>
      <c r="C213" s="278" t="s">
        <v>2575</v>
      </c>
      <c r="D213" s="278" t="s">
        <v>473</v>
      </c>
      <c r="E213" s="215">
        <v>11</v>
      </c>
      <c r="F213" s="144" t="s">
        <v>2329</v>
      </c>
      <c r="G213" s="266">
        <v>100</v>
      </c>
      <c r="H213" s="266">
        <v>100</v>
      </c>
      <c r="I213" s="266"/>
      <c r="J213" s="144" t="s">
        <v>2876</v>
      </c>
      <c r="K213" s="277" t="s">
        <v>484</v>
      </c>
    </row>
    <row r="214" spans="1:11" ht="90" x14ac:dyDescent="0.25">
      <c r="A214" s="8">
        <v>210</v>
      </c>
      <c r="B214" s="304">
        <v>22</v>
      </c>
      <c r="C214" s="278" t="s">
        <v>3022</v>
      </c>
      <c r="D214" s="278" t="s">
        <v>473</v>
      </c>
      <c r="E214" s="215">
        <v>11</v>
      </c>
      <c r="F214" s="144" t="s">
        <v>2330</v>
      </c>
      <c r="G214" s="266">
        <v>100</v>
      </c>
      <c r="H214" s="266">
        <v>100</v>
      </c>
      <c r="I214" s="266"/>
      <c r="J214" s="144" t="s">
        <v>2876</v>
      </c>
      <c r="K214" s="277" t="s">
        <v>484</v>
      </c>
    </row>
    <row r="215" spans="1:11" ht="105" x14ac:dyDescent="0.25">
      <c r="A215" s="8">
        <v>211</v>
      </c>
      <c r="B215" s="304">
        <v>23</v>
      </c>
      <c r="C215" s="277" t="s">
        <v>657</v>
      </c>
      <c r="D215" s="278" t="s">
        <v>2799</v>
      </c>
      <c r="E215" s="215">
        <v>11</v>
      </c>
      <c r="F215" s="144" t="s">
        <v>2331</v>
      </c>
      <c r="G215" s="266">
        <v>88</v>
      </c>
      <c r="H215" s="266">
        <v>88</v>
      </c>
      <c r="I215" s="254">
        <v>0.25</v>
      </c>
      <c r="J215" s="144" t="s">
        <v>2876</v>
      </c>
      <c r="K215" s="277" t="s">
        <v>2837</v>
      </c>
    </row>
    <row r="216" spans="1:11" ht="90" x14ac:dyDescent="0.25">
      <c r="A216" s="8">
        <v>212</v>
      </c>
      <c r="B216" s="304">
        <v>24</v>
      </c>
      <c r="C216" s="278" t="s">
        <v>3137</v>
      </c>
      <c r="D216" s="278" t="s">
        <v>672</v>
      </c>
      <c r="E216" s="215">
        <v>11</v>
      </c>
      <c r="F216" s="21" t="s">
        <v>2332</v>
      </c>
      <c r="G216" s="215">
        <v>83</v>
      </c>
      <c r="H216" s="215">
        <v>83</v>
      </c>
      <c r="I216" s="215">
        <v>23.9</v>
      </c>
      <c r="J216" s="144" t="s">
        <v>2876</v>
      </c>
      <c r="K216" s="278" t="s">
        <v>3132</v>
      </c>
    </row>
    <row r="217" spans="1:11" ht="90" x14ac:dyDescent="0.25">
      <c r="A217" s="8">
        <v>213</v>
      </c>
      <c r="B217" s="304">
        <v>25</v>
      </c>
      <c r="C217" s="323" t="s">
        <v>607</v>
      </c>
      <c r="D217" s="147" t="s">
        <v>587</v>
      </c>
      <c r="E217" s="215">
        <v>11</v>
      </c>
      <c r="F217" s="144" t="s">
        <v>2333</v>
      </c>
      <c r="G217" s="266">
        <v>80</v>
      </c>
      <c r="H217" s="266">
        <v>80</v>
      </c>
      <c r="I217" s="254">
        <f>H217/348</f>
        <v>0.22988505747126436</v>
      </c>
      <c r="J217" s="144" t="s">
        <v>2876</v>
      </c>
      <c r="K217" s="277" t="s">
        <v>3077</v>
      </c>
    </row>
    <row r="218" spans="1:11" ht="90" x14ac:dyDescent="0.25">
      <c r="A218" s="8">
        <v>214</v>
      </c>
      <c r="B218" s="304">
        <v>26</v>
      </c>
      <c r="C218" s="278" t="s">
        <v>428</v>
      </c>
      <c r="D218" s="278" t="s">
        <v>2499</v>
      </c>
      <c r="E218" s="215">
        <v>11</v>
      </c>
      <c r="F218" s="144" t="s">
        <v>2334</v>
      </c>
      <c r="G218" s="266">
        <v>78</v>
      </c>
      <c r="H218" s="266">
        <v>78</v>
      </c>
      <c r="I218" s="254">
        <v>0.22</v>
      </c>
      <c r="J218" s="144" t="s">
        <v>2876</v>
      </c>
      <c r="K218" s="278" t="s">
        <v>2988</v>
      </c>
    </row>
    <row r="219" spans="1:11" ht="105" x14ac:dyDescent="0.25">
      <c r="A219" s="8">
        <v>215</v>
      </c>
      <c r="B219" s="304">
        <v>27</v>
      </c>
      <c r="C219" s="277" t="s">
        <v>656</v>
      </c>
      <c r="D219" s="278" t="s">
        <v>2799</v>
      </c>
      <c r="E219" s="215">
        <v>11</v>
      </c>
      <c r="F219" s="144" t="s">
        <v>2335</v>
      </c>
      <c r="G219" s="266">
        <v>77</v>
      </c>
      <c r="H219" s="266">
        <v>77</v>
      </c>
      <c r="I219" s="254">
        <v>0.22</v>
      </c>
      <c r="J219" s="144" t="s">
        <v>2876</v>
      </c>
      <c r="K219" s="277" t="s">
        <v>2837</v>
      </c>
    </row>
    <row r="220" spans="1:11" ht="60" x14ac:dyDescent="0.25">
      <c r="A220" s="8">
        <v>216</v>
      </c>
      <c r="B220" s="304">
        <v>28</v>
      </c>
      <c r="C220" s="278" t="s">
        <v>2473</v>
      </c>
      <c r="D220" s="278" t="s">
        <v>2969</v>
      </c>
      <c r="E220" s="215">
        <v>11</v>
      </c>
      <c r="F220" s="21" t="s">
        <v>2336</v>
      </c>
      <c r="G220" s="215">
        <v>75</v>
      </c>
      <c r="H220" s="215">
        <v>75</v>
      </c>
      <c r="I220" s="215">
        <v>22</v>
      </c>
      <c r="J220" s="144" t="s">
        <v>2876</v>
      </c>
      <c r="K220" s="278" t="s">
        <v>2978</v>
      </c>
    </row>
    <row r="221" spans="1:11" ht="105" x14ac:dyDescent="0.25">
      <c r="A221" s="8">
        <v>217</v>
      </c>
      <c r="B221" s="304">
        <v>29</v>
      </c>
      <c r="C221" s="277" t="s">
        <v>659</v>
      </c>
      <c r="D221" s="278" t="s">
        <v>2799</v>
      </c>
      <c r="E221" s="215">
        <v>11</v>
      </c>
      <c r="F221" s="144" t="s">
        <v>2337</v>
      </c>
      <c r="G221" s="266">
        <v>69</v>
      </c>
      <c r="H221" s="266">
        <v>69</v>
      </c>
      <c r="I221" s="254">
        <v>0.2</v>
      </c>
      <c r="J221" s="144" t="s">
        <v>2876</v>
      </c>
      <c r="K221" s="277" t="s">
        <v>2837</v>
      </c>
    </row>
    <row r="222" spans="1:11" ht="75" x14ac:dyDescent="0.25">
      <c r="A222" s="8">
        <v>218</v>
      </c>
      <c r="B222" s="304">
        <v>30</v>
      </c>
      <c r="C222" s="277" t="s">
        <v>3067</v>
      </c>
      <c r="D222" s="278" t="s">
        <v>3051</v>
      </c>
      <c r="E222" s="215">
        <v>11</v>
      </c>
      <c r="F222" s="144" t="s">
        <v>2338</v>
      </c>
      <c r="G222" s="266">
        <v>60</v>
      </c>
      <c r="H222" s="266">
        <v>60</v>
      </c>
      <c r="I222" s="266">
        <v>17</v>
      </c>
      <c r="J222" s="144" t="s">
        <v>2876</v>
      </c>
      <c r="K222" s="277" t="s">
        <v>3055</v>
      </c>
    </row>
    <row r="223" spans="1:11" ht="105" x14ac:dyDescent="0.25">
      <c r="A223" s="8">
        <v>219</v>
      </c>
      <c r="B223" s="304">
        <v>31</v>
      </c>
      <c r="C223" s="277" t="s">
        <v>658</v>
      </c>
      <c r="D223" s="278" t="s">
        <v>2799</v>
      </c>
      <c r="E223" s="215">
        <v>11</v>
      </c>
      <c r="F223" s="144" t="s">
        <v>2339</v>
      </c>
      <c r="G223" s="266">
        <v>59</v>
      </c>
      <c r="H223" s="266">
        <v>59</v>
      </c>
      <c r="I223" s="254">
        <v>0.17</v>
      </c>
      <c r="J223" s="144" t="s">
        <v>2876</v>
      </c>
      <c r="K223" s="277" t="s">
        <v>2837</v>
      </c>
    </row>
    <row r="224" spans="1:11" ht="60" x14ac:dyDescent="0.25">
      <c r="A224" s="8">
        <v>220</v>
      </c>
      <c r="B224" s="304">
        <v>32</v>
      </c>
      <c r="C224" s="277" t="s">
        <v>2896</v>
      </c>
      <c r="D224" s="278" t="s">
        <v>702</v>
      </c>
      <c r="E224" s="215">
        <v>11</v>
      </c>
      <c r="F224" s="144" t="s">
        <v>2340</v>
      </c>
      <c r="G224" s="266">
        <v>59</v>
      </c>
      <c r="H224" s="266">
        <v>59</v>
      </c>
      <c r="I224" s="254">
        <f t="shared" ref="I224" si="20">H224/348</f>
        <v>0.16954022988505746</v>
      </c>
      <c r="J224" s="144" t="s">
        <v>2876</v>
      </c>
      <c r="K224" s="277" t="s">
        <v>2910</v>
      </c>
    </row>
    <row r="225" spans="1:11" ht="90" x14ac:dyDescent="0.25">
      <c r="A225" s="8">
        <v>221</v>
      </c>
      <c r="B225" s="304">
        <v>33</v>
      </c>
      <c r="C225" s="278" t="s">
        <v>423</v>
      </c>
      <c r="D225" s="278" t="s">
        <v>2499</v>
      </c>
      <c r="E225" s="215">
        <v>11</v>
      </c>
      <c r="F225" s="144" t="s">
        <v>2341</v>
      </c>
      <c r="G225" s="266">
        <v>50</v>
      </c>
      <c r="H225" s="266">
        <v>50</v>
      </c>
      <c r="I225" s="254">
        <v>0.14000000000000001</v>
      </c>
      <c r="J225" s="144" t="s">
        <v>2876</v>
      </c>
      <c r="K225" s="278" t="s">
        <v>2988</v>
      </c>
    </row>
  </sheetData>
  <mergeCells count="1">
    <mergeCell ref="B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5"/>
  <sheetViews>
    <sheetView topLeftCell="B1" zoomScale="80" zoomScaleNormal="80" workbookViewId="0">
      <selection activeCell="O6" sqref="O6"/>
    </sheetView>
  </sheetViews>
  <sheetFormatPr defaultRowHeight="15" x14ac:dyDescent="0.25"/>
  <cols>
    <col min="1" max="1" width="8.85546875" style="341"/>
    <col min="2" max="2" width="13.28515625" customWidth="1"/>
    <col min="3" max="3" width="32" style="271" customWidth="1"/>
    <col min="4" max="4" width="45" style="271" customWidth="1"/>
    <col min="5" max="5" width="8.85546875" style="207"/>
    <col min="6" max="6" width="32.28515625" customWidth="1"/>
    <col min="7" max="7" width="13.140625" style="207" customWidth="1"/>
    <col min="8" max="8" width="12.140625" style="207" customWidth="1"/>
    <col min="9" max="9" width="12.28515625" style="207" customWidth="1"/>
    <col min="10" max="10" width="16.28515625" style="271" customWidth="1"/>
    <col min="11" max="11" width="38.28515625" style="271" customWidth="1"/>
  </cols>
  <sheetData>
    <row r="2" spans="1:12" ht="18.75" x14ac:dyDescent="0.25">
      <c r="B2" s="409" t="s">
        <v>2458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B3" s="64"/>
      <c r="F3" s="64"/>
      <c r="L3" s="64"/>
    </row>
    <row r="4" spans="1:12" ht="45" x14ac:dyDescent="0.25">
      <c r="B4" s="340" t="s">
        <v>155</v>
      </c>
      <c r="C4" s="190" t="s">
        <v>2</v>
      </c>
      <c r="D4" s="272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205" t="s">
        <v>7</v>
      </c>
      <c r="K4" s="206" t="s">
        <v>5</v>
      </c>
      <c r="L4" s="63" t="s">
        <v>157</v>
      </c>
    </row>
    <row r="5" spans="1:12" ht="45.75" x14ac:dyDescent="0.3">
      <c r="A5" s="8">
        <v>1</v>
      </c>
      <c r="B5" s="342">
        <v>1</v>
      </c>
      <c r="C5" s="221" t="s">
        <v>3094</v>
      </c>
      <c r="D5" s="221" t="s">
        <v>3095</v>
      </c>
      <c r="E5" s="210">
        <v>7</v>
      </c>
      <c r="F5" s="218" t="s">
        <v>2348</v>
      </c>
      <c r="G5" s="219">
        <v>68</v>
      </c>
      <c r="H5" s="219">
        <v>68</v>
      </c>
      <c r="I5" s="220">
        <v>0.68</v>
      </c>
      <c r="J5" s="398" t="s">
        <v>2874</v>
      </c>
      <c r="K5" s="273" t="s">
        <v>2789</v>
      </c>
      <c r="L5" s="69" t="s">
        <v>1056</v>
      </c>
    </row>
    <row r="6" spans="1:12" ht="75" x14ac:dyDescent="0.25">
      <c r="A6" s="8">
        <v>2</v>
      </c>
      <c r="B6" s="346">
        <v>2</v>
      </c>
      <c r="C6" s="273" t="s">
        <v>2686</v>
      </c>
      <c r="D6" s="221" t="s">
        <v>2721</v>
      </c>
      <c r="E6" s="210">
        <v>7</v>
      </c>
      <c r="F6" s="218" t="s">
        <v>2349</v>
      </c>
      <c r="G6" s="219">
        <v>68</v>
      </c>
      <c r="H6" s="219">
        <v>68</v>
      </c>
      <c r="I6" s="220">
        <v>0.68</v>
      </c>
      <c r="J6" s="398" t="s">
        <v>2874</v>
      </c>
      <c r="K6" s="273" t="s">
        <v>3152</v>
      </c>
    </row>
    <row r="7" spans="1:12" ht="75" x14ac:dyDescent="0.25">
      <c r="A7" s="8">
        <v>3</v>
      </c>
      <c r="B7" s="342">
        <v>3</v>
      </c>
      <c r="C7" s="273" t="s">
        <v>503</v>
      </c>
      <c r="D7" s="259" t="s">
        <v>498</v>
      </c>
      <c r="E7" s="210">
        <v>7</v>
      </c>
      <c r="F7" s="218" t="s">
        <v>2350</v>
      </c>
      <c r="G7" s="219">
        <v>60</v>
      </c>
      <c r="H7" s="219">
        <v>60</v>
      </c>
      <c r="I7" s="239">
        <v>0.6</v>
      </c>
      <c r="J7" s="398" t="s">
        <v>2887</v>
      </c>
      <c r="K7" s="273" t="s">
        <v>3033</v>
      </c>
    </row>
    <row r="8" spans="1:12" ht="75" x14ac:dyDescent="0.25">
      <c r="A8" s="8">
        <v>4</v>
      </c>
      <c r="B8" s="346">
        <v>4</v>
      </c>
      <c r="C8" s="221" t="s">
        <v>472</v>
      </c>
      <c r="D8" s="221" t="s">
        <v>473</v>
      </c>
      <c r="E8" s="210">
        <v>7</v>
      </c>
      <c r="F8" s="218" t="s">
        <v>2351</v>
      </c>
      <c r="G8" s="219">
        <v>52</v>
      </c>
      <c r="H8" s="219">
        <v>52</v>
      </c>
      <c r="I8" s="219">
        <v>52</v>
      </c>
      <c r="J8" s="398" t="s">
        <v>2887</v>
      </c>
      <c r="K8" s="273" t="s">
        <v>490</v>
      </c>
    </row>
    <row r="9" spans="1:12" ht="75" x14ac:dyDescent="0.25">
      <c r="A9" s="8">
        <v>5</v>
      </c>
      <c r="B9" s="342">
        <v>5</v>
      </c>
      <c r="C9" s="221" t="s">
        <v>475</v>
      </c>
      <c r="D9" s="221" t="s">
        <v>473</v>
      </c>
      <c r="E9" s="210">
        <v>7</v>
      </c>
      <c r="F9" s="218" t="s">
        <v>2352</v>
      </c>
      <c r="G9" s="219">
        <v>52</v>
      </c>
      <c r="H9" s="219">
        <v>52</v>
      </c>
      <c r="I9" s="219">
        <v>52</v>
      </c>
      <c r="J9" s="398" t="s">
        <v>2887</v>
      </c>
      <c r="K9" s="273" t="s">
        <v>490</v>
      </c>
    </row>
    <row r="10" spans="1:12" ht="45" x14ac:dyDescent="0.25">
      <c r="A10" s="8">
        <v>6</v>
      </c>
      <c r="B10" s="346">
        <v>6</v>
      </c>
      <c r="C10" s="273" t="s">
        <v>2790</v>
      </c>
      <c r="D10" s="221" t="s">
        <v>3095</v>
      </c>
      <c r="E10" s="210">
        <v>7</v>
      </c>
      <c r="F10" s="218" t="s">
        <v>2353</v>
      </c>
      <c r="G10" s="219">
        <v>36</v>
      </c>
      <c r="H10" s="219">
        <v>36</v>
      </c>
      <c r="I10" s="219">
        <v>36</v>
      </c>
      <c r="J10" s="273" t="s">
        <v>2876</v>
      </c>
      <c r="K10" s="273" t="s">
        <v>2789</v>
      </c>
    </row>
    <row r="11" spans="1:12" ht="75" x14ac:dyDescent="0.25">
      <c r="A11" s="8">
        <v>7</v>
      </c>
      <c r="B11" s="342">
        <v>7</v>
      </c>
      <c r="C11" s="273" t="s">
        <v>500</v>
      </c>
      <c r="D11" s="259" t="s">
        <v>498</v>
      </c>
      <c r="E11" s="210">
        <v>7</v>
      </c>
      <c r="F11" s="218" t="s">
        <v>2354</v>
      </c>
      <c r="G11" s="219">
        <v>32</v>
      </c>
      <c r="H11" s="219">
        <v>32</v>
      </c>
      <c r="I11" s="239">
        <v>0.32</v>
      </c>
      <c r="J11" s="273" t="s">
        <v>2876</v>
      </c>
      <c r="K11" s="273" t="s">
        <v>3033</v>
      </c>
    </row>
    <row r="12" spans="1:12" ht="90" x14ac:dyDescent="0.25">
      <c r="A12" s="8">
        <v>8</v>
      </c>
      <c r="B12" s="346">
        <v>8</v>
      </c>
      <c r="C12" s="273" t="s">
        <v>674</v>
      </c>
      <c r="D12" s="221" t="s">
        <v>672</v>
      </c>
      <c r="E12" s="210">
        <v>7</v>
      </c>
      <c r="F12" s="218" t="s">
        <v>2355</v>
      </c>
      <c r="G12" s="219">
        <v>28</v>
      </c>
      <c r="H12" s="219">
        <v>28</v>
      </c>
      <c r="I12" s="187">
        <v>0.28000000000000003</v>
      </c>
      <c r="J12" s="273" t="s">
        <v>2876</v>
      </c>
      <c r="K12" s="273" t="s">
        <v>673</v>
      </c>
    </row>
    <row r="13" spans="1:12" ht="75" x14ac:dyDescent="0.25">
      <c r="A13" s="8">
        <v>9</v>
      </c>
      <c r="B13" s="342">
        <v>9</v>
      </c>
      <c r="C13" s="221" t="s">
        <v>2512</v>
      </c>
      <c r="D13" s="221" t="s">
        <v>2499</v>
      </c>
      <c r="E13" s="210">
        <v>7</v>
      </c>
      <c r="F13" s="218" t="s">
        <v>2356</v>
      </c>
      <c r="G13" s="219">
        <v>20</v>
      </c>
      <c r="H13" s="219">
        <v>20</v>
      </c>
      <c r="I13" s="220">
        <v>0.2</v>
      </c>
      <c r="J13" s="273" t="s">
        <v>2876</v>
      </c>
      <c r="K13" s="273" t="s">
        <v>432</v>
      </c>
    </row>
    <row r="14" spans="1:12" ht="90" x14ac:dyDescent="0.25">
      <c r="A14" s="8">
        <v>10</v>
      </c>
      <c r="B14" s="346">
        <v>10</v>
      </c>
      <c r="C14" s="273" t="s">
        <v>3125</v>
      </c>
      <c r="D14" s="221" t="s">
        <v>672</v>
      </c>
      <c r="E14" s="210">
        <v>7</v>
      </c>
      <c r="F14" s="218" t="s">
        <v>2357</v>
      </c>
      <c r="G14" s="219">
        <v>16</v>
      </c>
      <c r="H14" s="219">
        <v>16</v>
      </c>
      <c r="I14" s="220">
        <v>0.16</v>
      </c>
      <c r="J14" s="273" t="s">
        <v>2876</v>
      </c>
      <c r="K14" s="273" t="s">
        <v>673</v>
      </c>
    </row>
    <row r="15" spans="1:12" ht="75" x14ac:dyDescent="0.25">
      <c r="A15" s="8">
        <v>11</v>
      </c>
      <c r="B15" s="342">
        <v>11</v>
      </c>
      <c r="C15" s="221" t="s">
        <v>477</v>
      </c>
      <c r="D15" s="221" t="s">
        <v>473</v>
      </c>
      <c r="E15" s="210">
        <v>7</v>
      </c>
      <c r="F15" s="218" t="s">
        <v>2358</v>
      </c>
      <c r="G15" s="219">
        <v>16</v>
      </c>
      <c r="H15" s="219">
        <v>16</v>
      </c>
      <c r="I15" s="219">
        <v>16</v>
      </c>
      <c r="J15" s="273" t="s">
        <v>2876</v>
      </c>
      <c r="K15" s="273" t="s">
        <v>490</v>
      </c>
    </row>
    <row r="16" spans="1:12" ht="75" x14ac:dyDescent="0.25">
      <c r="A16" s="8">
        <v>12</v>
      </c>
      <c r="B16" s="346">
        <v>12</v>
      </c>
      <c r="C16" s="273" t="s">
        <v>440</v>
      </c>
      <c r="D16" s="221" t="s">
        <v>436</v>
      </c>
      <c r="E16" s="210">
        <v>7</v>
      </c>
      <c r="F16" s="218" t="s">
        <v>2359</v>
      </c>
      <c r="G16" s="219">
        <v>16</v>
      </c>
      <c r="H16" s="219">
        <v>16</v>
      </c>
      <c r="I16" s="220">
        <v>0.16</v>
      </c>
      <c r="J16" s="273" t="s">
        <v>2876</v>
      </c>
      <c r="K16" s="273" t="s">
        <v>3005</v>
      </c>
    </row>
    <row r="17" spans="1:11" ht="75" x14ac:dyDescent="0.25">
      <c r="A17" s="8">
        <v>13</v>
      </c>
      <c r="B17" s="342">
        <v>13</v>
      </c>
      <c r="C17" s="221" t="s">
        <v>2990</v>
      </c>
      <c r="D17" s="221" t="s">
        <v>2499</v>
      </c>
      <c r="E17" s="210">
        <v>7</v>
      </c>
      <c r="F17" s="218" t="s">
        <v>2360</v>
      </c>
      <c r="G17" s="219">
        <v>16</v>
      </c>
      <c r="H17" s="219">
        <v>16</v>
      </c>
      <c r="I17" s="220">
        <v>0.16</v>
      </c>
      <c r="J17" s="273" t="s">
        <v>2876</v>
      </c>
      <c r="K17" s="273" t="s">
        <v>432</v>
      </c>
    </row>
    <row r="18" spans="1:11" ht="75" x14ac:dyDescent="0.25">
      <c r="A18" s="8">
        <v>14</v>
      </c>
      <c r="B18" s="346">
        <v>14</v>
      </c>
      <c r="C18" s="273" t="s">
        <v>544</v>
      </c>
      <c r="D18" s="221" t="s">
        <v>3177</v>
      </c>
      <c r="E18" s="210">
        <v>7</v>
      </c>
      <c r="F18" s="218" t="s">
        <v>2361</v>
      </c>
      <c r="G18" s="219">
        <v>16</v>
      </c>
      <c r="H18" s="219">
        <v>16</v>
      </c>
      <c r="I18" s="220">
        <v>0.16</v>
      </c>
      <c r="J18" s="273" t="s">
        <v>2876</v>
      </c>
      <c r="K18" s="273" t="s">
        <v>551</v>
      </c>
    </row>
    <row r="19" spans="1:11" ht="75" x14ac:dyDescent="0.25">
      <c r="A19" s="8">
        <v>15</v>
      </c>
      <c r="B19" s="342">
        <v>15</v>
      </c>
      <c r="C19" s="221" t="s">
        <v>2595</v>
      </c>
      <c r="D19" s="221" t="s">
        <v>473</v>
      </c>
      <c r="E19" s="210">
        <v>7</v>
      </c>
      <c r="F19" s="218" t="s">
        <v>2362</v>
      </c>
      <c r="G19" s="219">
        <v>12</v>
      </c>
      <c r="H19" s="219">
        <v>12</v>
      </c>
      <c r="I19" s="219">
        <v>12</v>
      </c>
      <c r="J19" s="273" t="s">
        <v>2876</v>
      </c>
      <c r="K19" s="273" t="s">
        <v>490</v>
      </c>
    </row>
    <row r="20" spans="1:11" ht="60" x14ac:dyDescent="0.25">
      <c r="A20" s="8">
        <v>16</v>
      </c>
      <c r="B20" s="346">
        <v>16</v>
      </c>
      <c r="C20" s="273" t="s">
        <v>3096</v>
      </c>
      <c r="D20" s="221" t="s">
        <v>3095</v>
      </c>
      <c r="E20" s="210">
        <v>7</v>
      </c>
      <c r="F20" s="218" t="s">
        <v>2363</v>
      </c>
      <c r="G20" s="219">
        <v>12</v>
      </c>
      <c r="H20" s="219">
        <v>12</v>
      </c>
      <c r="I20" s="219">
        <v>12</v>
      </c>
      <c r="J20" s="273" t="s">
        <v>2876</v>
      </c>
      <c r="K20" s="273" t="s">
        <v>2789</v>
      </c>
    </row>
    <row r="21" spans="1:11" ht="75" x14ac:dyDescent="0.25">
      <c r="A21" s="8">
        <v>17</v>
      </c>
      <c r="B21" s="342">
        <v>17</v>
      </c>
      <c r="C21" s="273" t="s">
        <v>617</v>
      </c>
      <c r="D21" s="221" t="s">
        <v>610</v>
      </c>
      <c r="E21" s="210">
        <v>7</v>
      </c>
      <c r="F21" s="218" t="s">
        <v>2364</v>
      </c>
      <c r="G21" s="219">
        <v>12</v>
      </c>
      <c r="H21" s="219">
        <v>12</v>
      </c>
      <c r="I21" s="220">
        <v>0.12</v>
      </c>
      <c r="J21" s="273" t="s">
        <v>2876</v>
      </c>
      <c r="K21" s="273" t="s">
        <v>619</v>
      </c>
    </row>
    <row r="22" spans="1:11" ht="75" x14ac:dyDescent="0.25">
      <c r="A22" s="8">
        <v>18</v>
      </c>
      <c r="B22" s="346">
        <v>18</v>
      </c>
      <c r="C22" s="273" t="s">
        <v>2995</v>
      </c>
      <c r="D22" s="221" t="s">
        <v>436</v>
      </c>
      <c r="E22" s="210">
        <v>7</v>
      </c>
      <c r="F22" s="218" t="s">
        <v>2365</v>
      </c>
      <c r="G22" s="219">
        <v>8</v>
      </c>
      <c r="H22" s="219">
        <v>8</v>
      </c>
      <c r="I22" s="220">
        <v>0.08</v>
      </c>
      <c r="J22" s="273" t="s">
        <v>2876</v>
      </c>
      <c r="K22" s="273" t="s">
        <v>3005</v>
      </c>
    </row>
    <row r="23" spans="1:11" ht="60" x14ac:dyDescent="0.25">
      <c r="A23" s="8">
        <v>19</v>
      </c>
      <c r="B23" s="342">
        <v>19</v>
      </c>
      <c r="C23" s="273" t="s">
        <v>2783</v>
      </c>
      <c r="D23" s="221" t="s">
        <v>3095</v>
      </c>
      <c r="E23" s="210">
        <v>7</v>
      </c>
      <c r="F23" s="218" t="s">
        <v>2366</v>
      </c>
      <c r="G23" s="219">
        <v>8</v>
      </c>
      <c r="H23" s="219">
        <v>8</v>
      </c>
      <c r="I23" s="219">
        <v>8</v>
      </c>
      <c r="J23" s="273" t="s">
        <v>2876</v>
      </c>
      <c r="K23" s="273" t="s">
        <v>2789</v>
      </c>
    </row>
    <row r="24" spans="1:11" ht="75" x14ac:dyDescent="0.25">
      <c r="A24" s="8">
        <v>20</v>
      </c>
      <c r="B24" s="346">
        <v>20</v>
      </c>
      <c r="C24" s="221" t="s">
        <v>2991</v>
      </c>
      <c r="D24" s="221" t="s">
        <v>2499</v>
      </c>
      <c r="E24" s="210">
        <v>7</v>
      </c>
      <c r="F24" s="218" t="s">
        <v>2367</v>
      </c>
      <c r="G24" s="219">
        <v>8</v>
      </c>
      <c r="H24" s="219">
        <v>8</v>
      </c>
      <c r="I24" s="220">
        <v>0.08</v>
      </c>
      <c r="J24" s="273" t="s">
        <v>2876</v>
      </c>
      <c r="K24" s="273" t="s">
        <v>432</v>
      </c>
    </row>
    <row r="25" spans="1:11" ht="75" x14ac:dyDescent="0.25">
      <c r="A25" s="8">
        <v>21</v>
      </c>
      <c r="B25" s="342">
        <v>21</v>
      </c>
      <c r="C25" s="273" t="s">
        <v>2542</v>
      </c>
      <c r="D25" s="221" t="s">
        <v>436</v>
      </c>
      <c r="E25" s="210">
        <v>7</v>
      </c>
      <c r="F25" s="218" t="s">
        <v>2368</v>
      </c>
      <c r="G25" s="219">
        <v>8</v>
      </c>
      <c r="H25" s="219">
        <v>8</v>
      </c>
      <c r="I25" s="220">
        <v>0.08</v>
      </c>
      <c r="J25" s="273" t="s">
        <v>2876</v>
      </c>
      <c r="K25" s="273" t="s">
        <v>3005</v>
      </c>
    </row>
    <row r="26" spans="1:11" ht="75" x14ac:dyDescent="0.25">
      <c r="A26" s="8">
        <v>22</v>
      </c>
      <c r="B26" s="346">
        <v>22</v>
      </c>
      <c r="C26" s="221" t="s">
        <v>2498</v>
      </c>
      <c r="D26" s="221" t="s">
        <v>2499</v>
      </c>
      <c r="E26" s="210">
        <v>7</v>
      </c>
      <c r="F26" s="218" t="s">
        <v>2369</v>
      </c>
      <c r="G26" s="219">
        <v>8</v>
      </c>
      <c r="H26" s="219">
        <v>8</v>
      </c>
      <c r="I26" s="220">
        <v>0.08</v>
      </c>
      <c r="J26" s="273" t="s">
        <v>2876</v>
      </c>
      <c r="K26" s="273" t="s">
        <v>432</v>
      </c>
    </row>
    <row r="27" spans="1:11" ht="105" x14ac:dyDescent="0.25">
      <c r="A27" s="8">
        <v>23</v>
      </c>
      <c r="B27" s="342">
        <v>23</v>
      </c>
      <c r="C27" s="273" t="s">
        <v>2800</v>
      </c>
      <c r="D27" s="221" t="s">
        <v>2799</v>
      </c>
      <c r="E27" s="210">
        <v>7</v>
      </c>
      <c r="F27" s="218" t="s">
        <v>2370</v>
      </c>
      <c r="G27" s="219">
        <v>8</v>
      </c>
      <c r="H27" s="219">
        <v>8</v>
      </c>
      <c r="I27" s="220">
        <v>0.08</v>
      </c>
      <c r="J27" s="273" t="s">
        <v>2876</v>
      </c>
      <c r="K27" s="273" t="s">
        <v>661</v>
      </c>
    </row>
    <row r="28" spans="1:11" ht="75" x14ac:dyDescent="0.25">
      <c r="A28" s="8">
        <v>24</v>
      </c>
      <c r="B28" s="346">
        <v>24</v>
      </c>
      <c r="C28" s="221" t="s">
        <v>489</v>
      </c>
      <c r="D28" s="221" t="s">
        <v>473</v>
      </c>
      <c r="E28" s="210">
        <v>7</v>
      </c>
      <c r="F28" s="218" t="s">
        <v>2371</v>
      </c>
      <c r="G28" s="219">
        <v>8</v>
      </c>
      <c r="H28" s="219">
        <v>8</v>
      </c>
      <c r="I28" s="219">
        <v>8</v>
      </c>
      <c r="J28" s="273" t="s">
        <v>2876</v>
      </c>
      <c r="K28" s="273" t="s">
        <v>490</v>
      </c>
    </row>
    <row r="29" spans="1:11" ht="75" x14ac:dyDescent="0.25">
      <c r="A29" s="8">
        <v>25</v>
      </c>
      <c r="B29" s="342">
        <v>25</v>
      </c>
      <c r="C29" s="273" t="s">
        <v>3186</v>
      </c>
      <c r="D29" s="221" t="s">
        <v>3177</v>
      </c>
      <c r="E29" s="210">
        <v>7</v>
      </c>
      <c r="F29" s="218" t="s">
        <v>2372</v>
      </c>
      <c r="G29" s="219">
        <v>4</v>
      </c>
      <c r="H29" s="219">
        <v>4</v>
      </c>
      <c r="I29" s="220">
        <v>0.04</v>
      </c>
      <c r="J29" s="273" t="s">
        <v>2876</v>
      </c>
      <c r="K29" s="273" t="s">
        <v>551</v>
      </c>
    </row>
    <row r="30" spans="1:11" ht="105" x14ac:dyDescent="0.25">
      <c r="A30" s="8">
        <v>26</v>
      </c>
      <c r="B30" s="346">
        <v>26</v>
      </c>
      <c r="C30" s="273" t="s">
        <v>2802</v>
      </c>
      <c r="D30" s="221" t="s">
        <v>2799</v>
      </c>
      <c r="E30" s="210">
        <v>7</v>
      </c>
      <c r="F30" s="218" t="s">
        <v>2373</v>
      </c>
      <c r="G30" s="219">
        <v>4</v>
      </c>
      <c r="H30" s="219">
        <v>4</v>
      </c>
      <c r="I30" s="220">
        <v>0.04</v>
      </c>
      <c r="J30" s="273" t="s">
        <v>2876</v>
      </c>
      <c r="K30" s="273" t="s">
        <v>661</v>
      </c>
    </row>
    <row r="31" spans="1:11" ht="75" x14ac:dyDescent="0.25">
      <c r="A31" s="8">
        <v>27</v>
      </c>
      <c r="B31" s="342">
        <v>27</v>
      </c>
      <c r="C31" s="273" t="s">
        <v>534</v>
      </c>
      <c r="D31" s="221" t="s">
        <v>3051</v>
      </c>
      <c r="E31" s="219">
        <v>7</v>
      </c>
      <c r="F31" s="218" t="s">
        <v>2374</v>
      </c>
      <c r="G31" s="219">
        <v>0</v>
      </c>
      <c r="H31" s="219">
        <v>0</v>
      </c>
      <c r="I31" s="219">
        <v>0</v>
      </c>
      <c r="J31" s="273" t="s">
        <v>2876</v>
      </c>
      <c r="K31" s="273" t="s">
        <v>3052</v>
      </c>
    </row>
    <row r="32" spans="1:11" ht="75" x14ac:dyDescent="0.25">
      <c r="A32" s="8">
        <v>28</v>
      </c>
      <c r="B32" s="346">
        <v>28</v>
      </c>
      <c r="C32" s="273" t="s">
        <v>465</v>
      </c>
      <c r="D32" s="221" t="s">
        <v>436</v>
      </c>
      <c r="E32" s="210">
        <v>7</v>
      </c>
      <c r="F32" s="218" t="s">
        <v>2375</v>
      </c>
      <c r="G32" s="219">
        <v>0</v>
      </c>
      <c r="H32" s="219">
        <v>0</v>
      </c>
      <c r="I32" s="219">
        <v>0</v>
      </c>
      <c r="J32" s="273" t="s">
        <v>2876</v>
      </c>
      <c r="K32" s="273" t="s">
        <v>3005</v>
      </c>
    </row>
    <row r="33" spans="1:12" ht="75.75" x14ac:dyDescent="0.3">
      <c r="A33" s="8">
        <v>29</v>
      </c>
      <c r="B33" s="343">
        <v>1</v>
      </c>
      <c r="C33" s="274" t="s">
        <v>441</v>
      </c>
      <c r="D33" s="226" t="s">
        <v>436</v>
      </c>
      <c r="E33" s="217">
        <v>8</v>
      </c>
      <c r="F33" s="222" t="s">
        <v>2376</v>
      </c>
      <c r="G33" s="223">
        <v>88</v>
      </c>
      <c r="H33" s="223">
        <v>88</v>
      </c>
      <c r="I33" s="224">
        <v>0.88</v>
      </c>
      <c r="J33" s="395" t="s">
        <v>2874</v>
      </c>
      <c r="K33" s="274" t="s">
        <v>3005</v>
      </c>
      <c r="L33" s="69" t="s">
        <v>1056</v>
      </c>
    </row>
    <row r="34" spans="1:12" ht="75" x14ac:dyDescent="0.25">
      <c r="A34" s="8">
        <v>30</v>
      </c>
      <c r="B34" s="343">
        <v>2</v>
      </c>
      <c r="C34" s="317" t="s">
        <v>590</v>
      </c>
      <c r="D34" s="267" t="s">
        <v>587</v>
      </c>
      <c r="E34" s="217">
        <v>8</v>
      </c>
      <c r="F34" s="222" t="s">
        <v>2377</v>
      </c>
      <c r="G34" s="223">
        <v>72</v>
      </c>
      <c r="H34" s="223">
        <v>72</v>
      </c>
      <c r="I34" s="224">
        <f>H34/100</f>
        <v>0.72</v>
      </c>
      <c r="J34" s="395" t="s">
        <v>2887</v>
      </c>
      <c r="K34" s="274" t="s">
        <v>597</v>
      </c>
    </row>
    <row r="35" spans="1:12" ht="75" x14ac:dyDescent="0.25">
      <c r="A35" s="8">
        <v>31</v>
      </c>
      <c r="B35" s="343">
        <v>3</v>
      </c>
      <c r="C35" s="274" t="s">
        <v>2688</v>
      </c>
      <c r="D35" s="226" t="s">
        <v>2721</v>
      </c>
      <c r="E35" s="217">
        <v>8</v>
      </c>
      <c r="F35" s="222" t="s">
        <v>2378</v>
      </c>
      <c r="G35" s="223">
        <v>56</v>
      </c>
      <c r="H35" s="223">
        <v>56</v>
      </c>
      <c r="I35" s="224">
        <v>0.56000000000000005</v>
      </c>
      <c r="J35" s="395" t="s">
        <v>2887</v>
      </c>
      <c r="K35" s="274" t="s">
        <v>3152</v>
      </c>
    </row>
    <row r="36" spans="1:12" ht="75" x14ac:dyDescent="0.25">
      <c r="A36" s="8">
        <v>32</v>
      </c>
      <c r="B36" s="343">
        <v>4</v>
      </c>
      <c r="C36" s="274" t="s">
        <v>2570</v>
      </c>
      <c r="D36" s="226" t="s">
        <v>436</v>
      </c>
      <c r="E36" s="217">
        <v>8</v>
      </c>
      <c r="F36" s="222" t="s">
        <v>2379</v>
      </c>
      <c r="G36" s="223">
        <v>52</v>
      </c>
      <c r="H36" s="223">
        <v>52</v>
      </c>
      <c r="I36" s="224">
        <v>0.52</v>
      </c>
      <c r="J36" s="395" t="s">
        <v>2887</v>
      </c>
      <c r="K36" s="274" t="s">
        <v>3005</v>
      </c>
    </row>
    <row r="37" spans="1:12" ht="75" x14ac:dyDescent="0.25">
      <c r="A37" s="8">
        <v>33</v>
      </c>
      <c r="B37" s="343">
        <v>5</v>
      </c>
      <c r="C37" s="274" t="s">
        <v>577</v>
      </c>
      <c r="D37" s="226" t="s">
        <v>2721</v>
      </c>
      <c r="E37" s="217">
        <v>8</v>
      </c>
      <c r="F37" s="222" t="s">
        <v>2380</v>
      </c>
      <c r="G37" s="223">
        <v>52</v>
      </c>
      <c r="H37" s="223">
        <v>52</v>
      </c>
      <c r="I37" s="224">
        <v>0.52</v>
      </c>
      <c r="J37" s="395" t="s">
        <v>2887</v>
      </c>
      <c r="K37" s="274" t="s">
        <v>3152</v>
      </c>
    </row>
    <row r="38" spans="1:12" ht="75" x14ac:dyDescent="0.25">
      <c r="A38" s="8">
        <v>34</v>
      </c>
      <c r="B38" s="343">
        <v>6</v>
      </c>
      <c r="C38" s="274" t="s">
        <v>3170</v>
      </c>
      <c r="D38" s="226" t="s">
        <v>2721</v>
      </c>
      <c r="E38" s="217">
        <v>8</v>
      </c>
      <c r="F38" s="222" t="s">
        <v>2381</v>
      </c>
      <c r="G38" s="223">
        <v>52</v>
      </c>
      <c r="H38" s="223">
        <v>52</v>
      </c>
      <c r="I38" s="224">
        <v>0.52</v>
      </c>
      <c r="J38" s="395" t="s">
        <v>2887</v>
      </c>
      <c r="K38" s="274" t="s">
        <v>3152</v>
      </c>
    </row>
    <row r="39" spans="1:12" ht="105" x14ac:dyDescent="0.25">
      <c r="A39" s="8">
        <v>35</v>
      </c>
      <c r="B39" s="343">
        <v>7</v>
      </c>
      <c r="C39" s="274" t="s">
        <v>632</v>
      </c>
      <c r="D39" s="226" t="s">
        <v>2799</v>
      </c>
      <c r="E39" s="217">
        <v>8</v>
      </c>
      <c r="F39" s="222" t="s">
        <v>2382</v>
      </c>
      <c r="G39" s="223">
        <v>48</v>
      </c>
      <c r="H39" s="223">
        <v>48</v>
      </c>
      <c r="I39" s="224">
        <v>0.48</v>
      </c>
      <c r="J39" s="395" t="s">
        <v>2887</v>
      </c>
      <c r="K39" s="274" t="s">
        <v>661</v>
      </c>
    </row>
    <row r="40" spans="1:12" ht="105" x14ac:dyDescent="0.25">
      <c r="A40" s="8">
        <v>36</v>
      </c>
      <c r="B40" s="343">
        <v>8</v>
      </c>
      <c r="C40" s="274" t="s">
        <v>3110</v>
      </c>
      <c r="D40" s="226" t="s">
        <v>2799</v>
      </c>
      <c r="E40" s="217">
        <v>8</v>
      </c>
      <c r="F40" s="222" t="s">
        <v>2383</v>
      </c>
      <c r="G40" s="223">
        <v>48</v>
      </c>
      <c r="H40" s="223">
        <v>48</v>
      </c>
      <c r="I40" s="224">
        <v>0.48</v>
      </c>
      <c r="J40" s="395" t="s">
        <v>2887</v>
      </c>
      <c r="K40" s="274" t="s">
        <v>661</v>
      </c>
    </row>
    <row r="41" spans="1:12" ht="75" x14ac:dyDescent="0.25">
      <c r="A41" s="8">
        <v>37</v>
      </c>
      <c r="B41" s="343">
        <v>9</v>
      </c>
      <c r="C41" s="274" t="s">
        <v>3156</v>
      </c>
      <c r="D41" s="226" t="s">
        <v>2721</v>
      </c>
      <c r="E41" s="217">
        <v>8</v>
      </c>
      <c r="F41" s="222" t="s">
        <v>2384</v>
      </c>
      <c r="G41" s="223">
        <v>36</v>
      </c>
      <c r="H41" s="223">
        <v>36</v>
      </c>
      <c r="I41" s="224">
        <v>0.36</v>
      </c>
      <c r="J41" s="274" t="s">
        <v>2876</v>
      </c>
      <c r="K41" s="274" t="s">
        <v>3152</v>
      </c>
    </row>
    <row r="42" spans="1:12" ht="75" x14ac:dyDescent="0.25">
      <c r="A42" s="8">
        <v>38</v>
      </c>
      <c r="B42" s="343">
        <v>10</v>
      </c>
      <c r="C42" s="226" t="s">
        <v>480</v>
      </c>
      <c r="D42" s="226" t="s">
        <v>473</v>
      </c>
      <c r="E42" s="217">
        <v>8</v>
      </c>
      <c r="F42" s="222" t="s">
        <v>2385</v>
      </c>
      <c r="G42" s="223">
        <v>24</v>
      </c>
      <c r="H42" s="223">
        <v>24</v>
      </c>
      <c r="I42" s="223">
        <v>24</v>
      </c>
      <c r="J42" s="274" t="s">
        <v>2876</v>
      </c>
      <c r="K42" s="274" t="s">
        <v>490</v>
      </c>
    </row>
    <row r="43" spans="1:12" ht="105" x14ac:dyDescent="0.25">
      <c r="A43" s="8">
        <v>39</v>
      </c>
      <c r="B43" s="343">
        <v>11</v>
      </c>
      <c r="C43" s="274" t="s">
        <v>638</v>
      </c>
      <c r="D43" s="226" t="s">
        <v>2799</v>
      </c>
      <c r="E43" s="217">
        <v>8</v>
      </c>
      <c r="F43" s="222" t="s">
        <v>2386</v>
      </c>
      <c r="G43" s="223">
        <v>16</v>
      </c>
      <c r="H43" s="223">
        <v>16</v>
      </c>
      <c r="I43" s="224">
        <v>0.16</v>
      </c>
      <c r="J43" s="274" t="s">
        <v>2876</v>
      </c>
      <c r="K43" s="274" t="s">
        <v>661</v>
      </c>
    </row>
    <row r="44" spans="1:12" ht="75" x14ac:dyDescent="0.25">
      <c r="A44" s="8">
        <v>40</v>
      </c>
      <c r="B44" s="343">
        <v>12</v>
      </c>
      <c r="C44" s="274" t="s">
        <v>2566</v>
      </c>
      <c r="D44" s="226" t="s">
        <v>436</v>
      </c>
      <c r="E44" s="217">
        <v>8</v>
      </c>
      <c r="F44" s="222" t="s">
        <v>2387</v>
      </c>
      <c r="G44" s="223">
        <v>16</v>
      </c>
      <c r="H44" s="223">
        <v>16</v>
      </c>
      <c r="I44" s="224">
        <v>0.16</v>
      </c>
      <c r="J44" s="274" t="s">
        <v>2876</v>
      </c>
      <c r="K44" s="274" t="s">
        <v>3005</v>
      </c>
    </row>
    <row r="45" spans="1:12" ht="75" x14ac:dyDescent="0.25">
      <c r="A45" s="8">
        <v>41</v>
      </c>
      <c r="B45" s="343">
        <v>13</v>
      </c>
      <c r="C45" s="274" t="s">
        <v>3053</v>
      </c>
      <c r="D45" s="226" t="s">
        <v>3051</v>
      </c>
      <c r="E45" s="223">
        <v>8</v>
      </c>
      <c r="F45" s="222" t="s">
        <v>2388</v>
      </c>
      <c r="G45" s="223">
        <v>16</v>
      </c>
      <c r="H45" s="223">
        <v>16</v>
      </c>
      <c r="I45" s="224">
        <v>0.16</v>
      </c>
      <c r="J45" s="274" t="s">
        <v>2876</v>
      </c>
      <c r="K45" s="274" t="s">
        <v>3052</v>
      </c>
    </row>
    <row r="46" spans="1:12" ht="90" x14ac:dyDescent="0.25">
      <c r="A46" s="8">
        <v>42</v>
      </c>
      <c r="B46" s="343">
        <v>14</v>
      </c>
      <c r="C46" s="274" t="s">
        <v>676</v>
      </c>
      <c r="D46" s="226" t="s">
        <v>672</v>
      </c>
      <c r="E46" s="217">
        <v>8</v>
      </c>
      <c r="F46" s="222" t="s">
        <v>2389</v>
      </c>
      <c r="G46" s="223">
        <v>16</v>
      </c>
      <c r="H46" s="223">
        <v>16</v>
      </c>
      <c r="I46" s="224">
        <v>0.16</v>
      </c>
      <c r="J46" s="274" t="s">
        <v>2876</v>
      </c>
      <c r="K46" s="274" t="s">
        <v>677</v>
      </c>
    </row>
    <row r="47" spans="1:12" ht="75" x14ac:dyDescent="0.25">
      <c r="A47" s="8">
        <v>43</v>
      </c>
      <c r="B47" s="343">
        <v>15</v>
      </c>
      <c r="C47" s="317" t="s">
        <v>2922</v>
      </c>
      <c r="D47" s="267" t="s">
        <v>587</v>
      </c>
      <c r="E47" s="217">
        <v>8</v>
      </c>
      <c r="F47" s="222" t="s">
        <v>2390</v>
      </c>
      <c r="G47" s="223">
        <v>12</v>
      </c>
      <c r="H47" s="223">
        <v>12</v>
      </c>
      <c r="I47" s="224">
        <f>H47/100</f>
        <v>0.12</v>
      </c>
      <c r="J47" s="274" t="s">
        <v>2876</v>
      </c>
      <c r="K47" s="274" t="s">
        <v>602</v>
      </c>
    </row>
    <row r="48" spans="1:12" ht="75" x14ac:dyDescent="0.25">
      <c r="A48" s="8">
        <v>44</v>
      </c>
      <c r="B48" s="343">
        <v>16</v>
      </c>
      <c r="C48" s="274" t="s">
        <v>519</v>
      </c>
      <c r="D48" s="226" t="s">
        <v>3051</v>
      </c>
      <c r="E48" s="223">
        <v>8</v>
      </c>
      <c r="F48" s="222" t="s">
        <v>2391</v>
      </c>
      <c r="G48" s="223">
        <v>8</v>
      </c>
      <c r="H48" s="223">
        <v>8</v>
      </c>
      <c r="I48" s="224">
        <v>0.08</v>
      </c>
      <c r="J48" s="274" t="s">
        <v>2876</v>
      </c>
      <c r="K48" s="274" t="s">
        <v>3052</v>
      </c>
    </row>
    <row r="49" spans="1:12" ht="75" x14ac:dyDescent="0.25">
      <c r="A49" s="8">
        <v>45</v>
      </c>
      <c r="B49" s="343">
        <v>17</v>
      </c>
      <c r="C49" s="274" t="s">
        <v>3006</v>
      </c>
      <c r="D49" s="226" t="s">
        <v>436</v>
      </c>
      <c r="E49" s="217">
        <v>8</v>
      </c>
      <c r="F49" s="222" t="s">
        <v>2392</v>
      </c>
      <c r="G49" s="223">
        <v>8</v>
      </c>
      <c r="H49" s="223">
        <v>8</v>
      </c>
      <c r="I49" s="224">
        <v>0.08</v>
      </c>
      <c r="J49" s="274" t="s">
        <v>2876</v>
      </c>
      <c r="K49" s="274" t="s">
        <v>3005</v>
      </c>
    </row>
    <row r="50" spans="1:12" ht="75" x14ac:dyDescent="0.25">
      <c r="A50" s="8">
        <v>46</v>
      </c>
      <c r="B50" s="343">
        <v>18</v>
      </c>
      <c r="C50" s="274" t="s">
        <v>2547</v>
      </c>
      <c r="D50" s="226" t="s">
        <v>436</v>
      </c>
      <c r="E50" s="217">
        <v>8</v>
      </c>
      <c r="F50" s="222" t="s">
        <v>2393</v>
      </c>
      <c r="G50" s="223">
        <v>8</v>
      </c>
      <c r="H50" s="223">
        <v>8</v>
      </c>
      <c r="I50" s="224">
        <v>0.08</v>
      </c>
      <c r="J50" s="274" t="s">
        <v>2876</v>
      </c>
      <c r="K50" s="274" t="s">
        <v>3005</v>
      </c>
    </row>
    <row r="51" spans="1:12" ht="105" x14ac:dyDescent="0.25">
      <c r="A51" s="8">
        <v>47</v>
      </c>
      <c r="B51" s="343">
        <v>19</v>
      </c>
      <c r="C51" s="274" t="s">
        <v>2814</v>
      </c>
      <c r="D51" s="226" t="s">
        <v>2799</v>
      </c>
      <c r="E51" s="217">
        <v>8</v>
      </c>
      <c r="F51" s="222" t="s">
        <v>2394</v>
      </c>
      <c r="G51" s="223">
        <v>8</v>
      </c>
      <c r="H51" s="223">
        <v>8</v>
      </c>
      <c r="I51" s="224">
        <v>0.08</v>
      </c>
      <c r="J51" s="274" t="s">
        <v>2876</v>
      </c>
      <c r="K51" s="274" t="s">
        <v>661</v>
      </c>
    </row>
    <row r="52" spans="1:12" ht="90" x14ac:dyDescent="0.25">
      <c r="A52" s="8">
        <v>48</v>
      </c>
      <c r="B52" s="343">
        <v>20</v>
      </c>
      <c r="C52" s="274" t="s">
        <v>2845</v>
      </c>
      <c r="D52" s="226" t="s">
        <v>672</v>
      </c>
      <c r="E52" s="217">
        <v>8</v>
      </c>
      <c r="F52" s="222" t="s">
        <v>2395</v>
      </c>
      <c r="G52" s="223">
        <v>8</v>
      </c>
      <c r="H52" s="223">
        <v>8</v>
      </c>
      <c r="I52" s="224">
        <v>0.08</v>
      </c>
      <c r="J52" s="274" t="s">
        <v>2876</v>
      </c>
      <c r="K52" s="274" t="s">
        <v>677</v>
      </c>
    </row>
    <row r="53" spans="1:12" ht="60" x14ac:dyDescent="0.25">
      <c r="A53" s="8">
        <v>49</v>
      </c>
      <c r="B53" s="343">
        <v>21</v>
      </c>
      <c r="C53" s="226" t="s">
        <v>2463</v>
      </c>
      <c r="D53" s="226" t="s">
        <v>2969</v>
      </c>
      <c r="E53" s="217">
        <v>8</v>
      </c>
      <c r="F53" s="216" t="s">
        <v>2396</v>
      </c>
      <c r="G53" s="217">
        <v>8</v>
      </c>
      <c r="H53" s="217">
        <v>8</v>
      </c>
      <c r="I53" s="217">
        <v>8</v>
      </c>
      <c r="J53" s="274" t="s">
        <v>2876</v>
      </c>
      <c r="K53" s="226" t="s">
        <v>403</v>
      </c>
    </row>
    <row r="54" spans="1:12" ht="75" x14ac:dyDescent="0.25">
      <c r="A54" s="8">
        <v>50</v>
      </c>
      <c r="B54" s="343">
        <v>22</v>
      </c>
      <c r="C54" s="274" t="s">
        <v>2556</v>
      </c>
      <c r="D54" s="226" t="s">
        <v>436</v>
      </c>
      <c r="E54" s="217">
        <v>8</v>
      </c>
      <c r="F54" s="222" t="s">
        <v>2397</v>
      </c>
      <c r="G54" s="223">
        <v>4</v>
      </c>
      <c r="H54" s="223">
        <v>4</v>
      </c>
      <c r="I54" s="224">
        <v>0.04</v>
      </c>
      <c r="J54" s="274" t="s">
        <v>2876</v>
      </c>
      <c r="K54" s="274" t="s">
        <v>3005</v>
      </c>
    </row>
    <row r="55" spans="1:12" ht="105" x14ac:dyDescent="0.25">
      <c r="A55" s="8">
        <v>51</v>
      </c>
      <c r="B55" s="343">
        <v>23</v>
      </c>
      <c r="C55" s="274" t="s">
        <v>2822</v>
      </c>
      <c r="D55" s="226" t="s">
        <v>2799</v>
      </c>
      <c r="E55" s="217">
        <v>8</v>
      </c>
      <c r="F55" s="222" t="s">
        <v>2398</v>
      </c>
      <c r="G55" s="223">
        <v>4</v>
      </c>
      <c r="H55" s="223">
        <v>4</v>
      </c>
      <c r="I55" s="224">
        <v>0.04</v>
      </c>
      <c r="J55" s="274" t="s">
        <v>2876</v>
      </c>
      <c r="K55" s="274" t="s">
        <v>661</v>
      </c>
    </row>
    <row r="56" spans="1:12" ht="105" x14ac:dyDescent="0.25">
      <c r="A56" s="8">
        <v>52</v>
      </c>
      <c r="B56" s="343">
        <v>24</v>
      </c>
      <c r="C56" s="274" t="s">
        <v>2804</v>
      </c>
      <c r="D56" s="226" t="s">
        <v>2799</v>
      </c>
      <c r="E56" s="217">
        <v>8</v>
      </c>
      <c r="F56" s="222" t="s">
        <v>2399</v>
      </c>
      <c r="G56" s="223">
        <v>4</v>
      </c>
      <c r="H56" s="223">
        <v>4</v>
      </c>
      <c r="I56" s="224">
        <v>0.04</v>
      </c>
      <c r="J56" s="274" t="s">
        <v>2876</v>
      </c>
      <c r="K56" s="274" t="s">
        <v>661</v>
      </c>
    </row>
    <row r="57" spans="1:12" ht="75" x14ac:dyDescent="0.25">
      <c r="A57" s="8">
        <v>53</v>
      </c>
      <c r="B57" s="343">
        <v>25</v>
      </c>
      <c r="C57" s="274" t="s">
        <v>3164</v>
      </c>
      <c r="D57" s="226" t="s">
        <v>2721</v>
      </c>
      <c r="E57" s="217">
        <v>8</v>
      </c>
      <c r="F57" s="222" t="s">
        <v>2400</v>
      </c>
      <c r="G57" s="223">
        <v>4</v>
      </c>
      <c r="H57" s="223">
        <v>4</v>
      </c>
      <c r="I57" s="224">
        <v>0.04</v>
      </c>
      <c r="J57" s="274" t="s">
        <v>2876</v>
      </c>
      <c r="K57" s="274" t="s">
        <v>3152</v>
      </c>
    </row>
    <row r="58" spans="1:12" ht="75" x14ac:dyDescent="0.25">
      <c r="A58" s="8">
        <v>54</v>
      </c>
      <c r="B58" s="343">
        <v>26</v>
      </c>
      <c r="C58" s="274" t="s">
        <v>2549</v>
      </c>
      <c r="D58" s="226" t="s">
        <v>436</v>
      </c>
      <c r="E58" s="217">
        <v>8</v>
      </c>
      <c r="F58" s="222" t="s">
        <v>2401</v>
      </c>
      <c r="G58" s="223">
        <v>4</v>
      </c>
      <c r="H58" s="223">
        <v>4</v>
      </c>
      <c r="I58" s="224">
        <v>0.04</v>
      </c>
      <c r="J58" s="274" t="s">
        <v>2876</v>
      </c>
      <c r="K58" s="274" t="s">
        <v>3005</v>
      </c>
    </row>
    <row r="59" spans="1:12" ht="75" x14ac:dyDescent="0.25">
      <c r="A59" s="8">
        <v>55</v>
      </c>
      <c r="B59" s="343">
        <v>27</v>
      </c>
      <c r="C59" s="226" t="s">
        <v>492</v>
      </c>
      <c r="D59" s="226" t="s">
        <v>473</v>
      </c>
      <c r="E59" s="217">
        <v>8</v>
      </c>
      <c r="F59" s="222" t="s">
        <v>2402</v>
      </c>
      <c r="G59" s="223">
        <v>4</v>
      </c>
      <c r="H59" s="223">
        <v>4</v>
      </c>
      <c r="I59" s="223">
        <v>4</v>
      </c>
      <c r="J59" s="274" t="s">
        <v>2876</v>
      </c>
      <c r="K59" s="274" t="s">
        <v>490</v>
      </c>
    </row>
    <row r="60" spans="1:12" ht="75" x14ac:dyDescent="0.25">
      <c r="A60" s="8">
        <v>56</v>
      </c>
      <c r="B60" s="343">
        <v>28</v>
      </c>
      <c r="C60" s="317" t="s">
        <v>2734</v>
      </c>
      <c r="D60" s="267" t="s">
        <v>587</v>
      </c>
      <c r="E60" s="217">
        <v>8</v>
      </c>
      <c r="F60" s="222" t="s">
        <v>2403</v>
      </c>
      <c r="G60" s="223">
        <v>4</v>
      </c>
      <c r="H60" s="223">
        <v>4</v>
      </c>
      <c r="I60" s="224">
        <f>H60/100</f>
        <v>0.04</v>
      </c>
      <c r="J60" s="274" t="s">
        <v>2876</v>
      </c>
      <c r="K60" s="274" t="s">
        <v>602</v>
      </c>
    </row>
    <row r="61" spans="1:12" ht="75" x14ac:dyDescent="0.25">
      <c r="A61" s="8">
        <v>57</v>
      </c>
      <c r="B61" s="343">
        <v>29</v>
      </c>
      <c r="C61" s="226" t="s">
        <v>491</v>
      </c>
      <c r="D61" s="226" t="s">
        <v>473</v>
      </c>
      <c r="E61" s="217">
        <v>8</v>
      </c>
      <c r="F61" s="222" t="s">
        <v>2404</v>
      </c>
      <c r="G61" s="223">
        <v>0</v>
      </c>
      <c r="H61" s="223">
        <v>0</v>
      </c>
      <c r="I61" s="223">
        <v>4</v>
      </c>
      <c r="J61" s="274" t="s">
        <v>2876</v>
      </c>
      <c r="K61" s="274" t="s">
        <v>490</v>
      </c>
    </row>
    <row r="62" spans="1:12" ht="75.75" x14ac:dyDescent="0.3">
      <c r="A62" s="8">
        <v>58</v>
      </c>
      <c r="B62" s="302">
        <v>1</v>
      </c>
      <c r="C62" s="382" t="s">
        <v>3024</v>
      </c>
      <c r="D62" s="230" t="s">
        <v>473</v>
      </c>
      <c r="E62" s="212">
        <v>9</v>
      </c>
      <c r="F62" s="227" t="s">
        <v>2405</v>
      </c>
      <c r="G62" s="228">
        <v>68</v>
      </c>
      <c r="H62" s="228">
        <v>68</v>
      </c>
      <c r="I62" s="229">
        <v>0.68</v>
      </c>
      <c r="J62" s="380" t="s">
        <v>2874</v>
      </c>
      <c r="K62" s="275" t="s">
        <v>490</v>
      </c>
      <c r="L62" s="69" t="s">
        <v>1056</v>
      </c>
    </row>
    <row r="63" spans="1:12" ht="90" x14ac:dyDescent="0.25">
      <c r="A63" s="8">
        <v>59</v>
      </c>
      <c r="B63" s="302">
        <v>2</v>
      </c>
      <c r="C63" s="275" t="s">
        <v>697</v>
      </c>
      <c r="D63" s="230" t="s">
        <v>672</v>
      </c>
      <c r="E63" s="212">
        <v>9</v>
      </c>
      <c r="F63" s="227" t="s">
        <v>2406</v>
      </c>
      <c r="G63" s="228">
        <v>60</v>
      </c>
      <c r="H63" s="228">
        <v>60</v>
      </c>
      <c r="I63" s="228">
        <v>60</v>
      </c>
      <c r="J63" s="380" t="s">
        <v>2887</v>
      </c>
      <c r="K63" s="275" t="s">
        <v>680</v>
      </c>
    </row>
    <row r="64" spans="1:12" ht="60" x14ac:dyDescent="0.25">
      <c r="A64" s="8">
        <v>60</v>
      </c>
      <c r="B64" s="302">
        <v>3</v>
      </c>
      <c r="C64" s="230" t="s">
        <v>2982</v>
      </c>
      <c r="D64" s="230" t="s">
        <v>2969</v>
      </c>
      <c r="E64" s="212">
        <v>9</v>
      </c>
      <c r="F64" s="211" t="s">
        <v>2407</v>
      </c>
      <c r="G64" s="212">
        <v>56</v>
      </c>
      <c r="H64" s="212">
        <v>56</v>
      </c>
      <c r="I64" s="212">
        <v>56</v>
      </c>
      <c r="J64" s="380" t="s">
        <v>2887</v>
      </c>
      <c r="K64" s="230" t="s">
        <v>403</v>
      </c>
    </row>
    <row r="65" spans="1:11" ht="105" x14ac:dyDescent="0.25">
      <c r="A65" s="8">
        <v>61</v>
      </c>
      <c r="B65" s="302">
        <v>4</v>
      </c>
      <c r="C65" s="275" t="s">
        <v>2832</v>
      </c>
      <c r="D65" s="230" t="s">
        <v>2799</v>
      </c>
      <c r="E65" s="212">
        <v>9</v>
      </c>
      <c r="F65" s="227" t="s">
        <v>2408</v>
      </c>
      <c r="G65" s="228">
        <v>52</v>
      </c>
      <c r="H65" s="228">
        <v>52</v>
      </c>
      <c r="I65" s="229">
        <v>0.52</v>
      </c>
      <c r="J65" s="380" t="s">
        <v>2887</v>
      </c>
      <c r="K65" s="275" t="s">
        <v>661</v>
      </c>
    </row>
    <row r="66" spans="1:11" ht="105" x14ac:dyDescent="0.25">
      <c r="A66" s="8">
        <v>62</v>
      </c>
      <c r="B66" s="302">
        <v>5</v>
      </c>
      <c r="C66" s="275" t="s">
        <v>2805</v>
      </c>
      <c r="D66" s="230" t="s">
        <v>2799</v>
      </c>
      <c r="E66" s="212">
        <v>9</v>
      </c>
      <c r="F66" s="227" t="s">
        <v>2409</v>
      </c>
      <c r="G66" s="228">
        <v>44</v>
      </c>
      <c r="H66" s="228">
        <v>44</v>
      </c>
      <c r="I66" s="229">
        <v>0.44</v>
      </c>
      <c r="J66" s="380" t="s">
        <v>2887</v>
      </c>
      <c r="K66" s="275" t="s">
        <v>661</v>
      </c>
    </row>
    <row r="67" spans="1:11" ht="75" x14ac:dyDescent="0.25">
      <c r="A67" s="8">
        <v>63</v>
      </c>
      <c r="B67" s="302">
        <v>6</v>
      </c>
      <c r="C67" s="275" t="s">
        <v>520</v>
      </c>
      <c r="D67" s="230" t="s">
        <v>3051</v>
      </c>
      <c r="E67" s="228">
        <v>9</v>
      </c>
      <c r="F67" s="227" t="s">
        <v>2410</v>
      </c>
      <c r="G67" s="228">
        <v>44</v>
      </c>
      <c r="H67" s="228">
        <v>44</v>
      </c>
      <c r="I67" s="229">
        <v>0.44</v>
      </c>
      <c r="J67" s="380" t="s">
        <v>2887</v>
      </c>
      <c r="K67" s="275" t="s">
        <v>3052</v>
      </c>
    </row>
    <row r="68" spans="1:11" ht="105" x14ac:dyDescent="0.25">
      <c r="A68" s="8">
        <v>64</v>
      </c>
      <c r="B68" s="302">
        <v>7</v>
      </c>
      <c r="C68" s="275" t="s">
        <v>667</v>
      </c>
      <c r="D68" s="230" t="s">
        <v>2799</v>
      </c>
      <c r="E68" s="212">
        <v>9</v>
      </c>
      <c r="F68" s="227" t="s">
        <v>2411</v>
      </c>
      <c r="G68" s="228">
        <v>40</v>
      </c>
      <c r="H68" s="228">
        <v>40</v>
      </c>
      <c r="I68" s="229">
        <v>0.4</v>
      </c>
      <c r="J68" s="380" t="s">
        <v>2887</v>
      </c>
      <c r="K68" s="275" t="s">
        <v>661</v>
      </c>
    </row>
    <row r="69" spans="1:11" ht="75" x14ac:dyDescent="0.25">
      <c r="A69" s="8">
        <v>65</v>
      </c>
      <c r="B69" s="302">
        <v>8</v>
      </c>
      <c r="C69" s="275" t="s">
        <v>2670</v>
      </c>
      <c r="D69" s="230" t="s">
        <v>3177</v>
      </c>
      <c r="E69" s="212">
        <v>9</v>
      </c>
      <c r="F69" s="227" t="s">
        <v>2412</v>
      </c>
      <c r="G69" s="228">
        <v>36</v>
      </c>
      <c r="H69" s="228">
        <v>36</v>
      </c>
      <c r="I69" s="229">
        <v>0.36</v>
      </c>
      <c r="J69" s="275" t="s">
        <v>2876</v>
      </c>
      <c r="K69" s="275" t="s">
        <v>551</v>
      </c>
    </row>
    <row r="70" spans="1:11" ht="75" x14ac:dyDescent="0.25">
      <c r="A70" s="8">
        <v>66</v>
      </c>
      <c r="B70" s="302">
        <v>9</v>
      </c>
      <c r="C70" s="318" t="s">
        <v>3079</v>
      </c>
      <c r="D70" s="269" t="s">
        <v>587</v>
      </c>
      <c r="E70" s="212">
        <v>9</v>
      </c>
      <c r="F70" s="227" t="s">
        <v>2413</v>
      </c>
      <c r="G70" s="228">
        <v>36</v>
      </c>
      <c r="H70" s="228">
        <v>36</v>
      </c>
      <c r="I70" s="229">
        <f>H70/100</f>
        <v>0.36</v>
      </c>
      <c r="J70" s="275" t="s">
        <v>2876</v>
      </c>
      <c r="K70" s="275" t="s">
        <v>597</v>
      </c>
    </row>
    <row r="71" spans="1:11" ht="105" x14ac:dyDescent="0.25">
      <c r="A71" s="8">
        <v>67</v>
      </c>
      <c r="B71" s="302">
        <v>10</v>
      </c>
      <c r="C71" s="275" t="s">
        <v>640</v>
      </c>
      <c r="D71" s="230" t="s">
        <v>2799</v>
      </c>
      <c r="E71" s="212">
        <v>9</v>
      </c>
      <c r="F71" s="227" t="s">
        <v>2414</v>
      </c>
      <c r="G71" s="228">
        <v>32</v>
      </c>
      <c r="H71" s="228">
        <v>32</v>
      </c>
      <c r="I71" s="229">
        <v>0.32</v>
      </c>
      <c r="J71" s="275" t="s">
        <v>2876</v>
      </c>
      <c r="K71" s="275" t="s">
        <v>661</v>
      </c>
    </row>
    <row r="72" spans="1:11" ht="90" x14ac:dyDescent="0.25">
      <c r="A72" s="8">
        <v>68</v>
      </c>
      <c r="B72" s="302">
        <v>11</v>
      </c>
      <c r="C72" s="275" t="s">
        <v>3135</v>
      </c>
      <c r="D72" s="230" t="s">
        <v>672</v>
      </c>
      <c r="E72" s="212">
        <v>9</v>
      </c>
      <c r="F72" s="227" t="s">
        <v>2415</v>
      </c>
      <c r="G72" s="228">
        <v>24</v>
      </c>
      <c r="H72" s="228">
        <v>24</v>
      </c>
      <c r="I72" s="228">
        <v>24</v>
      </c>
      <c r="J72" s="275" t="s">
        <v>2876</v>
      </c>
      <c r="K72" s="275" t="s">
        <v>680</v>
      </c>
    </row>
    <row r="73" spans="1:11" ht="105" x14ac:dyDescent="0.25">
      <c r="A73" s="8">
        <v>69</v>
      </c>
      <c r="B73" s="302">
        <v>12</v>
      </c>
      <c r="C73" s="275" t="s">
        <v>639</v>
      </c>
      <c r="D73" s="230" t="s">
        <v>2799</v>
      </c>
      <c r="E73" s="212">
        <v>9</v>
      </c>
      <c r="F73" s="227" t="s">
        <v>2416</v>
      </c>
      <c r="G73" s="228">
        <v>20</v>
      </c>
      <c r="H73" s="228">
        <v>20</v>
      </c>
      <c r="I73" s="229">
        <v>0.2</v>
      </c>
      <c r="J73" s="275" t="s">
        <v>2876</v>
      </c>
      <c r="K73" s="275" t="s">
        <v>661</v>
      </c>
    </row>
    <row r="74" spans="1:11" ht="90" x14ac:dyDescent="0.25">
      <c r="A74" s="8">
        <v>70</v>
      </c>
      <c r="B74" s="302">
        <v>13</v>
      </c>
      <c r="C74" s="275" t="s">
        <v>2840</v>
      </c>
      <c r="D74" s="230" t="s">
        <v>672</v>
      </c>
      <c r="E74" s="212">
        <v>9</v>
      </c>
      <c r="F74" s="227" t="s">
        <v>2417</v>
      </c>
      <c r="G74" s="228">
        <v>16</v>
      </c>
      <c r="H74" s="228">
        <v>16</v>
      </c>
      <c r="I74" s="228">
        <v>16</v>
      </c>
      <c r="J74" s="275" t="s">
        <v>2876</v>
      </c>
      <c r="K74" s="275" t="s">
        <v>680</v>
      </c>
    </row>
    <row r="75" spans="1:11" ht="75" x14ac:dyDescent="0.25">
      <c r="A75" s="8">
        <v>71</v>
      </c>
      <c r="B75" s="302">
        <v>14</v>
      </c>
      <c r="C75" s="230" t="s">
        <v>2598</v>
      </c>
      <c r="D75" s="230" t="s">
        <v>473</v>
      </c>
      <c r="E75" s="212">
        <v>9</v>
      </c>
      <c r="F75" s="227" t="s">
        <v>2418</v>
      </c>
      <c r="G75" s="228">
        <v>16</v>
      </c>
      <c r="H75" s="228">
        <v>16</v>
      </c>
      <c r="I75" s="228">
        <v>16</v>
      </c>
      <c r="J75" s="275" t="s">
        <v>2876</v>
      </c>
      <c r="K75" s="275" t="s">
        <v>490</v>
      </c>
    </row>
    <row r="76" spans="1:11" ht="75" x14ac:dyDescent="0.25">
      <c r="A76" s="8">
        <v>72</v>
      </c>
      <c r="B76" s="302">
        <v>15</v>
      </c>
      <c r="C76" s="275" t="s">
        <v>2558</v>
      </c>
      <c r="D76" s="230" t="s">
        <v>436</v>
      </c>
      <c r="E76" s="212">
        <v>9</v>
      </c>
      <c r="F76" s="227" t="s">
        <v>2419</v>
      </c>
      <c r="G76" s="228">
        <v>12</v>
      </c>
      <c r="H76" s="228">
        <v>12</v>
      </c>
      <c r="I76" s="229">
        <v>0.12</v>
      </c>
      <c r="J76" s="275" t="s">
        <v>2876</v>
      </c>
      <c r="K76" s="275" t="s">
        <v>3005</v>
      </c>
    </row>
    <row r="77" spans="1:11" ht="75" x14ac:dyDescent="0.25">
      <c r="A77" s="8">
        <v>73</v>
      </c>
      <c r="B77" s="302">
        <v>16</v>
      </c>
      <c r="C77" s="230" t="s">
        <v>482</v>
      </c>
      <c r="D77" s="230" t="s">
        <v>473</v>
      </c>
      <c r="E77" s="212">
        <v>9</v>
      </c>
      <c r="F77" s="227" t="s">
        <v>2420</v>
      </c>
      <c r="G77" s="228">
        <v>12</v>
      </c>
      <c r="H77" s="228">
        <v>12</v>
      </c>
      <c r="I77" s="228">
        <v>12</v>
      </c>
      <c r="J77" s="275" t="s">
        <v>2876</v>
      </c>
      <c r="K77" s="275" t="s">
        <v>490</v>
      </c>
    </row>
    <row r="78" spans="1:11" ht="60" x14ac:dyDescent="0.25">
      <c r="A78" s="8">
        <v>74</v>
      </c>
      <c r="B78" s="302">
        <v>17</v>
      </c>
      <c r="C78" s="275" t="s">
        <v>2786</v>
      </c>
      <c r="D78" s="230" t="s">
        <v>3095</v>
      </c>
      <c r="E78" s="212">
        <v>9</v>
      </c>
      <c r="F78" s="227" t="s">
        <v>2421</v>
      </c>
      <c r="G78" s="228">
        <v>8</v>
      </c>
      <c r="H78" s="228">
        <v>8</v>
      </c>
      <c r="I78" s="228">
        <v>8</v>
      </c>
      <c r="J78" s="275" t="s">
        <v>2876</v>
      </c>
      <c r="K78" s="275" t="s">
        <v>2789</v>
      </c>
    </row>
    <row r="79" spans="1:11" ht="75" x14ac:dyDescent="0.25">
      <c r="A79" s="8">
        <v>75</v>
      </c>
      <c r="B79" s="302">
        <v>18</v>
      </c>
      <c r="C79" s="275" t="s">
        <v>537</v>
      </c>
      <c r="D79" s="230" t="s">
        <v>3177</v>
      </c>
      <c r="E79" s="212">
        <v>9</v>
      </c>
      <c r="F79" s="227" t="s">
        <v>2422</v>
      </c>
      <c r="G79" s="228">
        <v>8</v>
      </c>
      <c r="H79" s="228">
        <v>8</v>
      </c>
      <c r="I79" s="229">
        <v>0.08</v>
      </c>
      <c r="J79" s="275" t="s">
        <v>2876</v>
      </c>
      <c r="K79" s="275" t="s">
        <v>551</v>
      </c>
    </row>
    <row r="80" spans="1:11" ht="105" x14ac:dyDescent="0.25">
      <c r="A80" s="8">
        <v>76</v>
      </c>
      <c r="B80" s="302">
        <v>19</v>
      </c>
      <c r="C80" s="275" t="s">
        <v>666</v>
      </c>
      <c r="D80" s="230" t="s">
        <v>2799</v>
      </c>
      <c r="E80" s="212">
        <v>9</v>
      </c>
      <c r="F80" s="227" t="s">
        <v>2423</v>
      </c>
      <c r="G80" s="228">
        <v>4</v>
      </c>
      <c r="H80" s="228">
        <v>4</v>
      </c>
      <c r="I80" s="229">
        <v>0.04</v>
      </c>
      <c r="J80" s="275" t="s">
        <v>2876</v>
      </c>
      <c r="K80" s="275" t="s">
        <v>661</v>
      </c>
    </row>
    <row r="81" spans="1:12" ht="75" x14ac:dyDescent="0.25">
      <c r="A81" s="8">
        <v>77</v>
      </c>
      <c r="B81" s="302">
        <v>20</v>
      </c>
      <c r="C81" s="275" t="s">
        <v>2537</v>
      </c>
      <c r="D81" s="230" t="s">
        <v>436</v>
      </c>
      <c r="E81" s="212">
        <v>9</v>
      </c>
      <c r="F81" s="227" t="s">
        <v>2424</v>
      </c>
      <c r="G81" s="228">
        <v>4</v>
      </c>
      <c r="H81" s="228">
        <v>4</v>
      </c>
      <c r="I81" s="229">
        <v>0.04</v>
      </c>
      <c r="J81" s="275" t="s">
        <v>2876</v>
      </c>
      <c r="K81" s="275" t="s">
        <v>3005</v>
      </c>
    </row>
    <row r="82" spans="1:12" ht="75.75" x14ac:dyDescent="0.3">
      <c r="A82" s="8">
        <v>78</v>
      </c>
      <c r="B82" s="301">
        <v>1</v>
      </c>
      <c r="C82" s="283" t="s">
        <v>527</v>
      </c>
      <c r="D82" s="243" t="s">
        <v>3051</v>
      </c>
      <c r="E82" s="241">
        <v>10</v>
      </c>
      <c r="F82" s="240" t="s">
        <v>2425</v>
      </c>
      <c r="G82" s="241">
        <v>52</v>
      </c>
      <c r="H82" s="241">
        <v>52</v>
      </c>
      <c r="I82" s="242">
        <v>0.52</v>
      </c>
      <c r="J82" s="397" t="s">
        <v>2874</v>
      </c>
      <c r="K82" s="283" t="s">
        <v>3052</v>
      </c>
      <c r="L82" s="69" t="s">
        <v>1056</v>
      </c>
    </row>
    <row r="83" spans="1:12" ht="75" x14ac:dyDescent="0.25">
      <c r="A83" s="8">
        <v>79</v>
      </c>
      <c r="B83" s="301">
        <v>2</v>
      </c>
      <c r="C83" s="283" t="s">
        <v>513</v>
      </c>
      <c r="D83" s="244" t="s">
        <v>498</v>
      </c>
      <c r="E83" s="238">
        <v>10</v>
      </c>
      <c r="F83" s="240" t="s">
        <v>2426</v>
      </c>
      <c r="G83" s="241">
        <v>40</v>
      </c>
      <c r="H83" s="241">
        <v>40</v>
      </c>
      <c r="I83" s="156">
        <v>0.4</v>
      </c>
      <c r="J83" s="397" t="s">
        <v>2887</v>
      </c>
      <c r="K83" s="283" t="s">
        <v>3033</v>
      </c>
    </row>
    <row r="84" spans="1:12" ht="75" x14ac:dyDescent="0.25">
      <c r="A84" s="8">
        <v>80</v>
      </c>
      <c r="B84" s="301">
        <v>3</v>
      </c>
      <c r="C84" s="283" t="s">
        <v>505</v>
      </c>
      <c r="D84" s="244" t="s">
        <v>498</v>
      </c>
      <c r="E84" s="238">
        <v>10</v>
      </c>
      <c r="F84" s="240" t="s">
        <v>2427</v>
      </c>
      <c r="G84" s="241">
        <v>40</v>
      </c>
      <c r="H84" s="241">
        <v>40</v>
      </c>
      <c r="I84" s="156">
        <v>0.4</v>
      </c>
      <c r="J84" s="397" t="s">
        <v>2887</v>
      </c>
      <c r="K84" s="283" t="s">
        <v>3033</v>
      </c>
    </row>
    <row r="85" spans="1:12" ht="75" x14ac:dyDescent="0.25">
      <c r="A85" s="8">
        <v>81</v>
      </c>
      <c r="B85" s="301">
        <v>4</v>
      </c>
      <c r="C85" s="243" t="s">
        <v>3025</v>
      </c>
      <c r="D85" s="243" t="s">
        <v>473</v>
      </c>
      <c r="E85" s="238">
        <v>10</v>
      </c>
      <c r="F85" s="240" t="s">
        <v>2428</v>
      </c>
      <c r="G85" s="241">
        <v>36</v>
      </c>
      <c r="H85" s="241">
        <v>36</v>
      </c>
      <c r="I85" s="241">
        <v>36</v>
      </c>
      <c r="J85" s="283" t="s">
        <v>2876</v>
      </c>
      <c r="K85" s="283" t="s">
        <v>490</v>
      </c>
    </row>
    <row r="86" spans="1:12" ht="75" x14ac:dyDescent="0.25">
      <c r="A86" s="8">
        <v>82</v>
      </c>
      <c r="B86" s="301">
        <v>5</v>
      </c>
      <c r="C86" s="319" t="s">
        <v>3080</v>
      </c>
      <c r="D86" s="244" t="s">
        <v>587</v>
      </c>
      <c r="E86" s="238">
        <v>10</v>
      </c>
      <c r="F86" s="240" t="s">
        <v>2429</v>
      </c>
      <c r="G86" s="241">
        <v>28</v>
      </c>
      <c r="H86" s="241">
        <v>28</v>
      </c>
      <c r="I86" s="242">
        <f>H86/100</f>
        <v>0.28000000000000003</v>
      </c>
      <c r="J86" s="283" t="s">
        <v>2876</v>
      </c>
      <c r="K86" s="283" t="s">
        <v>595</v>
      </c>
    </row>
    <row r="87" spans="1:12" ht="105" x14ac:dyDescent="0.25">
      <c r="A87" s="8">
        <v>83</v>
      </c>
      <c r="B87" s="301">
        <v>6</v>
      </c>
      <c r="C87" s="283" t="s">
        <v>650</v>
      </c>
      <c r="D87" s="243" t="s">
        <v>2799</v>
      </c>
      <c r="E87" s="238">
        <v>10</v>
      </c>
      <c r="F87" s="240" t="s">
        <v>2430</v>
      </c>
      <c r="G87" s="241">
        <v>28</v>
      </c>
      <c r="H87" s="241">
        <v>28</v>
      </c>
      <c r="I87" s="242">
        <v>0.28000000000000003</v>
      </c>
      <c r="J87" s="283" t="s">
        <v>2876</v>
      </c>
      <c r="K87" s="283" t="s">
        <v>661</v>
      </c>
    </row>
    <row r="88" spans="1:12" ht="75" x14ac:dyDescent="0.25">
      <c r="A88" s="8">
        <v>84</v>
      </c>
      <c r="B88" s="301">
        <v>7</v>
      </c>
      <c r="C88" s="243" t="s">
        <v>495</v>
      </c>
      <c r="D88" s="243" t="s">
        <v>473</v>
      </c>
      <c r="E88" s="238">
        <v>10</v>
      </c>
      <c r="F88" s="240" t="s">
        <v>2431</v>
      </c>
      <c r="G88" s="241">
        <v>28</v>
      </c>
      <c r="H88" s="241">
        <v>28</v>
      </c>
      <c r="I88" s="241">
        <v>28</v>
      </c>
      <c r="J88" s="283" t="s">
        <v>2876</v>
      </c>
      <c r="K88" s="283" t="s">
        <v>490</v>
      </c>
    </row>
    <row r="89" spans="1:12" ht="90" x14ac:dyDescent="0.25">
      <c r="A89" s="8">
        <v>85</v>
      </c>
      <c r="B89" s="301">
        <v>8</v>
      </c>
      <c r="C89" s="243" t="s">
        <v>2917</v>
      </c>
      <c r="D89" s="243" t="s">
        <v>672</v>
      </c>
      <c r="E89" s="238">
        <v>10</v>
      </c>
      <c r="F89" s="83" t="s">
        <v>2432</v>
      </c>
      <c r="G89" s="238">
        <v>24</v>
      </c>
      <c r="H89" s="238">
        <v>24</v>
      </c>
      <c r="I89" s="238">
        <v>24</v>
      </c>
      <c r="J89" s="283" t="s">
        <v>2876</v>
      </c>
      <c r="K89" s="243" t="s">
        <v>682</v>
      </c>
    </row>
    <row r="90" spans="1:12" ht="75" x14ac:dyDescent="0.25">
      <c r="A90" s="8">
        <v>86</v>
      </c>
      <c r="B90" s="301">
        <v>9</v>
      </c>
      <c r="C90" s="283" t="s">
        <v>524</v>
      </c>
      <c r="D90" s="243" t="s">
        <v>3051</v>
      </c>
      <c r="E90" s="241">
        <v>10</v>
      </c>
      <c r="F90" s="240" t="s">
        <v>2433</v>
      </c>
      <c r="G90" s="241">
        <v>20</v>
      </c>
      <c r="H90" s="241">
        <v>20</v>
      </c>
      <c r="I90" s="242">
        <v>0.2</v>
      </c>
      <c r="J90" s="283" t="s">
        <v>2876</v>
      </c>
      <c r="K90" s="283" t="s">
        <v>3052</v>
      </c>
    </row>
    <row r="91" spans="1:12" ht="90" x14ac:dyDescent="0.25">
      <c r="A91" s="8">
        <v>87</v>
      </c>
      <c r="B91" s="301">
        <v>10</v>
      </c>
      <c r="C91" s="243" t="s">
        <v>681</v>
      </c>
      <c r="D91" s="243" t="s">
        <v>672</v>
      </c>
      <c r="E91" s="238">
        <v>10</v>
      </c>
      <c r="F91" s="83" t="s">
        <v>2434</v>
      </c>
      <c r="G91" s="238">
        <v>12</v>
      </c>
      <c r="H91" s="238">
        <v>12</v>
      </c>
      <c r="I91" s="238">
        <v>12</v>
      </c>
      <c r="J91" s="283" t="s">
        <v>2876</v>
      </c>
      <c r="K91" s="243" t="s">
        <v>682</v>
      </c>
    </row>
    <row r="92" spans="1:12" ht="105" x14ac:dyDescent="0.25">
      <c r="A92" s="8">
        <v>88</v>
      </c>
      <c r="B92" s="301">
        <v>11</v>
      </c>
      <c r="C92" s="283" t="s">
        <v>645</v>
      </c>
      <c r="D92" s="243" t="s">
        <v>2799</v>
      </c>
      <c r="E92" s="238">
        <v>10</v>
      </c>
      <c r="F92" s="240" t="s">
        <v>2435</v>
      </c>
      <c r="G92" s="241">
        <v>12</v>
      </c>
      <c r="H92" s="241">
        <v>12</v>
      </c>
      <c r="I92" s="242">
        <v>0.12</v>
      </c>
      <c r="J92" s="283" t="s">
        <v>2876</v>
      </c>
      <c r="K92" s="283" t="s">
        <v>661</v>
      </c>
    </row>
    <row r="93" spans="1:12" ht="105" x14ac:dyDescent="0.25">
      <c r="A93" s="8">
        <v>89</v>
      </c>
      <c r="B93" s="301">
        <v>12</v>
      </c>
      <c r="C93" s="283" t="s">
        <v>652</v>
      </c>
      <c r="D93" s="243" t="s">
        <v>2799</v>
      </c>
      <c r="E93" s="238">
        <v>10</v>
      </c>
      <c r="F93" s="240" t="s">
        <v>2436</v>
      </c>
      <c r="G93" s="241">
        <v>8</v>
      </c>
      <c r="H93" s="241">
        <v>8</v>
      </c>
      <c r="I93" s="242">
        <v>0.08</v>
      </c>
      <c r="J93" s="283" t="s">
        <v>2876</v>
      </c>
      <c r="K93" s="283" t="s">
        <v>661</v>
      </c>
    </row>
    <row r="94" spans="1:12" ht="75" x14ac:dyDescent="0.25">
      <c r="A94" s="8">
        <v>90</v>
      </c>
      <c r="B94" s="301">
        <v>13</v>
      </c>
      <c r="C94" s="283" t="s">
        <v>533</v>
      </c>
      <c r="D94" s="243" t="s">
        <v>3051</v>
      </c>
      <c r="E94" s="241">
        <v>10</v>
      </c>
      <c r="F94" s="240" t="s">
        <v>2437</v>
      </c>
      <c r="G94" s="241">
        <v>8</v>
      </c>
      <c r="H94" s="241">
        <v>8</v>
      </c>
      <c r="I94" s="242">
        <v>0.08</v>
      </c>
      <c r="J94" s="283" t="s">
        <v>2876</v>
      </c>
      <c r="K94" s="283" t="s">
        <v>3052</v>
      </c>
    </row>
    <row r="95" spans="1:12" ht="75" x14ac:dyDescent="0.25">
      <c r="A95" s="8">
        <v>91</v>
      </c>
      <c r="B95" s="301">
        <v>14</v>
      </c>
      <c r="C95" s="283" t="s">
        <v>528</v>
      </c>
      <c r="D95" s="243" t="s">
        <v>3051</v>
      </c>
      <c r="E95" s="241">
        <v>10</v>
      </c>
      <c r="F95" s="240" t="s">
        <v>2438</v>
      </c>
      <c r="G95" s="241">
        <v>4</v>
      </c>
      <c r="H95" s="241">
        <v>4</v>
      </c>
      <c r="I95" s="242">
        <v>0.04</v>
      </c>
      <c r="J95" s="283" t="s">
        <v>2876</v>
      </c>
      <c r="K95" s="283" t="s">
        <v>3052</v>
      </c>
    </row>
    <row r="96" spans="1:12" ht="90" x14ac:dyDescent="0.25">
      <c r="A96" s="8">
        <v>92</v>
      </c>
      <c r="B96" s="301">
        <v>15</v>
      </c>
      <c r="C96" s="243" t="s">
        <v>3136</v>
      </c>
      <c r="D96" s="243" t="s">
        <v>672</v>
      </c>
      <c r="E96" s="238">
        <v>10</v>
      </c>
      <c r="F96" s="83" t="s">
        <v>2439</v>
      </c>
      <c r="G96" s="238">
        <v>4</v>
      </c>
      <c r="H96" s="238">
        <v>4</v>
      </c>
      <c r="I96" s="238"/>
      <c r="J96" s="283" t="s">
        <v>2876</v>
      </c>
      <c r="K96" s="243" t="s">
        <v>682</v>
      </c>
    </row>
    <row r="97" spans="1:12" ht="60" x14ac:dyDescent="0.25">
      <c r="A97" s="8">
        <v>93</v>
      </c>
      <c r="B97" s="301">
        <v>16</v>
      </c>
      <c r="C97" s="283" t="s">
        <v>731</v>
      </c>
      <c r="D97" s="243" t="s">
        <v>3095</v>
      </c>
      <c r="E97" s="238">
        <v>10</v>
      </c>
      <c r="F97" s="240" t="s">
        <v>2440</v>
      </c>
      <c r="G97" s="241">
        <v>4</v>
      </c>
      <c r="H97" s="241">
        <v>4</v>
      </c>
      <c r="I97" s="241">
        <v>4</v>
      </c>
      <c r="J97" s="283" t="s">
        <v>2876</v>
      </c>
      <c r="K97" s="283" t="s">
        <v>2796</v>
      </c>
    </row>
    <row r="98" spans="1:12" ht="75" x14ac:dyDescent="0.25">
      <c r="A98" s="8">
        <v>94</v>
      </c>
      <c r="B98" s="301">
        <v>17</v>
      </c>
      <c r="C98" s="283" t="s">
        <v>2775</v>
      </c>
      <c r="D98" s="243" t="s">
        <v>610</v>
      </c>
      <c r="E98" s="238">
        <v>10</v>
      </c>
      <c r="F98" s="240" t="s">
        <v>2441</v>
      </c>
      <c r="G98" s="241">
        <v>4</v>
      </c>
      <c r="H98" s="241">
        <v>4</v>
      </c>
      <c r="I98" s="242">
        <v>0.04</v>
      </c>
      <c r="J98" s="283" t="s">
        <v>2876</v>
      </c>
      <c r="K98" s="283" t="s">
        <v>619</v>
      </c>
    </row>
    <row r="99" spans="1:12" ht="105" x14ac:dyDescent="0.25">
      <c r="A99" s="8">
        <v>95</v>
      </c>
      <c r="B99" s="301">
        <v>18</v>
      </c>
      <c r="C99" s="283" t="s">
        <v>2819</v>
      </c>
      <c r="D99" s="243" t="s">
        <v>2799</v>
      </c>
      <c r="E99" s="238">
        <v>10</v>
      </c>
      <c r="F99" s="240" t="s">
        <v>2442</v>
      </c>
      <c r="G99" s="241">
        <v>4</v>
      </c>
      <c r="H99" s="241">
        <v>4</v>
      </c>
      <c r="I99" s="242">
        <v>0.04</v>
      </c>
      <c r="J99" s="283" t="s">
        <v>2876</v>
      </c>
      <c r="K99" s="283" t="s">
        <v>661</v>
      </c>
    </row>
    <row r="100" spans="1:12" ht="105" x14ac:dyDescent="0.25">
      <c r="A100" s="8">
        <v>96</v>
      </c>
      <c r="B100" s="301">
        <v>19</v>
      </c>
      <c r="C100" s="283" t="s">
        <v>3101</v>
      </c>
      <c r="D100" s="243" t="s">
        <v>2799</v>
      </c>
      <c r="E100" s="238">
        <v>10</v>
      </c>
      <c r="F100" s="240" t="s">
        <v>2443</v>
      </c>
      <c r="G100" s="241">
        <v>4</v>
      </c>
      <c r="H100" s="241">
        <v>4</v>
      </c>
      <c r="I100" s="242">
        <v>0.04</v>
      </c>
      <c r="J100" s="283" t="s">
        <v>2876</v>
      </c>
      <c r="K100" s="283" t="s">
        <v>661</v>
      </c>
    </row>
    <row r="101" spans="1:12" ht="105" x14ac:dyDescent="0.25">
      <c r="A101" s="8">
        <v>97</v>
      </c>
      <c r="B101" s="301">
        <v>20</v>
      </c>
      <c r="C101" s="283" t="s">
        <v>3123</v>
      </c>
      <c r="D101" s="243" t="s">
        <v>2799</v>
      </c>
      <c r="E101" s="238">
        <v>10</v>
      </c>
      <c r="F101" s="240" t="s">
        <v>2444</v>
      </c>
      <c r="G101" s="241">
        <v>4</v>
      </c>
      <c r="H101" s="241">
        <v>4</v>
      </c>
      <c r="I101" s="242">
        <v>0.04</v>
      </c>
      <c r="J101" s="283" t="s">
        <v>2876</v>
      </c>
      <c r="K101" s="283" t="s">
        <v>661</v>
      </c>
    </row>
    <row r="102" spans="1:12" ht="60" x14ac:dyDescent="0.25">
      <c r="A102" s="8">
        <v>98</v>
      </c>
      <c r="B102" s="301">
        <v>21</v>
      </c>
      <c r="C102" s="283" t="s">
        <v>3097</v>
      </c>
      <c r="D102" s="243" t="s">
        <v>3095</v>
      </c>
      <c r="E102" s="238">
        <v>10</v>
      </c>
      <c r="F102" s="240" t="s">
        <v>2445</v>
      </c>
      <c r="G102" s="241">
        <v>0</v>
      </c>
      <c r="H102" s="241">
        <v>0</v>
      </c>
      <c r="I102" s="241">
        <v>0</v>
      </c>
      <c r="J102" s="283" t="s">
        <v>2876</v>
      </c>
      <c r="K102" s="283" t="s">
        <v>2796</v>
      </c>
    </row>
    <row r="103" spans="1:12" ht="75" x14ac:dyDescent="0.25">
      <c r="A103" s="8">
        <v>99</v>
      </c>
      <c r="B103" s="301">
        <v>22</v>
      </c>
      <c r="C103" s="320" t="s">
        <v>598</v>
      </c>
      <c r="D103" s="244" t="s">
        <v>587</v>
      </c>
      <c r="E103" s="238">
        <v>10</v>
      </c>
      <c r="F103" s="240" t="s">
        <v>2446</v>
      </c>
      <c r="G103" s="241">
        <v>0</v>
      </c>
      <c r="H103" s="241">
        <v>0</v>
      </c>
      <c r="I103" s="242">
        <f>H103/100</f>
        <v>0</v>
      </c>
      <c r="J103" s="283" t="s">
        <v>2876</v>
      </c>
      <c r="K103" s="283" t="s">
        <v>595</v>
      </c>
    </row>
    <row r="104" spans="1:12" ht="75.75" x14ac:dyDescent="0.3">
      <c r="A104" s="8">
        <v>100</v>
      </c>
      <c r="B104" s="304">
        <v>1</v>
      </c>
      <c r="C104" s="379" t="s">
        <v>593</v>
      </c>
      <c r="D104" s="147" t="s">
        <v>587</v>
      </c>
      <c r="E104" s="215">
        <v>11</v>
      </c>
      <c r="F104" s="144" t="s">
        <v>2447</v>
      </c>
      <c r="G104" s="266">
        <v>60</v>
      </c>
      <c r="H104" s="266">
        <v>60</v>
      </c>
      <c r="I104" s="254">
        <f>H104/100</f>
        <v>0.6</v>
      </c>
      <c r="J104" s="379" t="s">
        <v>2874</v>
      </c>
      <c r="K104" s="277" t="s">
        <v>602</v>
      </c>
      <c r="L104" s="69" t="s">
        <v>1056</v>
      </c>
    </row>
    <row r="105" spans="1:12" ht="75" x14ac:dyDescent="0.25">
      <c r="A105" s="8">
        <v>101</v>
      </c>
      <c r="B105" s="304">
        <v>2</v>
      </c>
      <c r="C105" s="277" t="s">
        <v>463</v>
      </c>
      <c r="D105" s="278" t="s">
        <v>436</v>
      </c>
      <c r="E105" s="215">
        <v>11</v>
      </c>
      <c r="F105" s="144" t="s">
        <v>2448</v>
      </c>
      <c r="G105" s="266">
        <v>56</v>
      </c>
      <c r="H105" s="266">
        <v>56</v>
      </c>
      <c r="I105" s="254">
        <v>0.56000000000000005</v>
      </c>
      <c r="J105" s="379" t="s">
        <v>2887</v>
      </c>
      <c r="K105" s="277" t="s">
        <v>3005</v>
      </c>
    </row>
    <row r="106" spans="1:12" ht="75" x14ac:dyDescent="0.25">
      <c r="A106" s="8">
        <v>102</v>
      </c>
      <c r="B106" s="304">
        <v>3</v>
      </c>
      <c r="C106" s="277" t="s">
        <v>616</v>
      </c>
      <c r="D106" s="278" t="s">
        <v>610</v>
      </c>
      <c r="E106" s="215">
        <v>11</v>
      </c>
      <c r="F106" s="144" t="s">
        <v>2449</v>
      </c>
      <c r="G106" s="266">
        <v>56</v>
      </c>
      <c r="H106" s="266">
        <v>56</v>
      </c>
      <c r="I106" s="254">
        <v>0.56000000000000005</v>
      </c>
      <c r="J106" s="379" t="s">
        <v>2887</v>
      </c>
      <c r="K106" s="277" t="s">
        <v>619</v>
      </c>
    </row>
    <row r="107" spans="1:12" ht="105" x14ac:dyDescent="0.25">
      <c r="A107" s="8">
        <v>103</v>
      </c>
      <c r="B107" s="304">
        <v>4</v>
      </c>
      <c r="C107" s="277" t="s">
        <v>654</v>
      </c>
      <c r="D107" s="278" t="s">
        <v>2799</v>
      </c>
      <c r="E107" s="215">
        <v>11</v>
      </c>
      <c r="F107" s="144" t="s">
        <v>2450</v>
      </c>
      <c r="G107" s="266">
        <v>52</v>
      </c>
      <c r="H107" s="266">
        <v>52</v>
      </c>
      <c r="I107" s="254">
        <v>0.52</v>
      </c>
      <c r="J107" s="379" t="s">
        <v>2887</v>
      </c>
      <c r="K107" s="277" t="s">
        <v>3124</v>
      </c>
    </row>
    <row r="108" spans="1:12" s="204" customFormat="1" ht="60" x14ac:dyDescent="0.25">
      <c r="A108" s="8">
        <v>104</v>
      </c>
      <c r="B108" s="304">
        <v>5</v>
      </c>
      <c r="C108" s="277" t="s">
        <v>733</v>
      </c>
      <c r="D108" s="278" t="s">
        <v>3095</v>
      </c>
      <c r="E108" s="215">
        <v>11</v>
      </c>
      <c r="F108" s="144" t="s">
        <v>3098</v>
      </c>
      <c r="G108" s="266">
        <v>48</v>
      </c>
      <c r="H108" s="266">
        <v>48</v>
      </c>
      <c r="I108" s="266">
        <v>48</v>
      </c>
      <c r="J108" s="379" t="s">
        <v>2887</v>
      </c>
      <c r="K108" s="277" t="s">
        <v>2789</v>
      </c>
    </row>
    <row r="109" spans="1:12" ht="75" x14ac:dyDescent="0.25">
      <c r="A109" s="8">
        <v>105</v>
      </c>
      <c r="B109" s="304">
        <v>6</v>
      </c>
      <c r="C109" s="278" t="s">
        <v>3026</v>
      </c>
      <c r="D109" s="278" t="s">
        <v>473</v>
      </c>
      <c r="E109" s="215">
        <v>11</v>
      </c>
      <c r="F109" s="144" t="s">
        <v>2451</v>
      </c>
      <c r="G109" s="266">
        <v>48</v>
      </c>
      <c r="H109" s="266">
        <v>48</v>
      </c>
      <c r="I109" s="266">
        <v>48</v>
      </c>
      <c r="J109" s="379" t="s">
        <v>2887</v>
      </c>
      <c r="K109" s="277" t="s">
        <v>490</v>
      </c>
    </row>
    <row r="110" spans="1:12" ht="75" x14ac:dyDescent="0.25">
      <c r="A110" s="8">
        <v>106</v>
      </c>
      <c r="B110" s="304">
        <v>7</v>
      </c>
      <c r="C110" s="278" t="s">
        <v>3027</v>
      </c>
      <c r="D110" s="278" t="s">
        <v>473</v>
      </c>
      <c r="E110" s="215">
        <v>11</v>
      </c>
      <c r="F110" s="144" t="s">
        <v>2452</v>
      </c>
      <c r="G110" s="266">
        <v>36</v>
      </c>
      <c r="H110" s="266">
        <v>36</v>
      </c>
      <c r="I110" s="266">
        <v>36</v>
      </c>
      <c r="J110" s="277" t="s">
        <v>2876</v>
      </c>
      <c r="K110" s="277" t="s">
        <v>490</v>
      </c>
    </row>
    <row r="111" spans="1:12" ht="75" x14ac:dyDescent="0.25">
      <c r="A111" s="8">
        <v>107</v>
      </c>
      <c r="B111" s="304">
        <v>8</v>
      </c>
      <c r="C111" s="278" t="s">
        <v>3022</v>
      </c>
      <c r="D111" s="278" t="s">
        <v>473</v>
      </c>
      <c r="E111" s="215">
        <v>11</v>
      </c>
      <c r="F111" s="144" t="s">
        <v>2453</v>
      </c>
      <c r="G111" s="266">
        <v>36</v>
      </c>
      <c r="H111" s="266">
        <v>36</v>
      </c>
      <c r="I111" s="266">
        <v>36</v>
      </c>
      <c r="J111" s="277" t="s">
        <v>2876</v>
      </c>
      <c r="K111" s="277" t="s">
        <v>490</v>
      </c>
    </row>
    <row r="112" spans="1:12" ht="75" x14ac:dyDescent="0.25">
      <c r="A112" s="8">
        <v>108</v>
      </c>
      <c r="B112" s="304">
        <v>9</v>
      </c>
      <c r="C112" s="278" t="s">
        <v>2605</v>
      </c>
      <c r="D112" s="278" t="s">
        <v>473</v>
      </c>
      <c r="E112" s="215">
        <v>11</v>
      </c>
      <c r="F112" s="144" t="s">
        <v>2454</v>
      </c>
      <c r="G112" s="266">
        <v>28</v>
      </c>
      <c r="H112" s="266">
        <v>28</v>
      </c>
      <c r="I112" s="266">
        <v>28</v>
      </c>
      <c r="J112" s="277" t="s">
        <v>2876</v>
      </c>
      <c r="K112" s="277" t="s">
        <v>490</v>
      </c>
    </row>
    <row r="113" spans="1:11" ht="105" x14ac:dyDescent="0.25">
      <c r="A113" s="8">
        <v>109</v>
      </c>
      <c r="B113" s="304">
        <v>10</v>
      </c>
      <c r="C113" s="277" t="s">
        <v>658</v>
      </c>
      <c r="D113" s="278" t="s">
        <v>2799</v>
      </c>
      <c r="E113" s="215">
        <v>11</v>
      </c>
      <c r="F113" s="144" t="s">
        <v>2455</v>
      </c>
      <c r="G113" s="266">
        <v>8</v>
      </c>
      <c r="H113" s="266">
        <v>8</v>
      </c>
      <c r="I113" s="254">
        <v>0.08</v>
      </c>
      <c r="J113" s="277" t="s">
        <v>2876</v>
      </c>
      <c r="K113" s="277" t="s">
        <v>3124</v>
      </c>
    </row>
    <row r="114" spans="1:11" ht="90" x14ac:dyDescent="0.25">
      <c r="A114" s="8">
        <v>110</v>
      </c>
      <c r="B114" s="304">
        <v>11</v>
      </c>
      <c r="C114" s="278" t="s">
        <v>2850</v>
      </c>
      <c r="D114" s="278" t="s">
        <v>672</v>
      </c>
      <c r="E114" s="215">
        <v>11</v>
      </c>
      <c r="F114" s="21" t="s">
        <v>2456</v>
      </c>
      <c r="G114" s="215">
        <v>8</v>
      </c>
      <c r="H114" s="215">
        <v>8</v>
      </c>
      <c r="I114" s="215">
        <v>8</v>
      </c>
      <c r="J114" s="277" t="s">
        <v>2876</v>
      </c>
      <c r="K114" s="278" t="s">
        <v>682</v>
      </c>
    </row>
    <row r="115" spans="1:11" ht="105" x14ac:dyDescent="0.25">
      <c r="A115" s="8">
        <v>111</v>
      </c>
      <c r="B115" s="304">
        <v>12</v>
      </c>
      <c r="C115" s="277" t="s">
        <v>660</v>
      </c>
      <c r="D115" s="278" t="s">
        <v>2799</v>
      </c>
      <c r="E115" s="215">
        <v>11</v>
      </c>
      <c r="F115" s="144" t="s">
        <v>2457</v>
      </c>
      <c r="G115" s="266">
        <v>4</v>
      </c>
      <c r="H115" s="266">
        <v>4</v>
      </c>
      <c r="I115" s="254">
        <v>0.04</v>
      </c>
      <c r="J115" s="277" t="s">
        <v>2876</v>
      </c>
      <c r="K115" s="277" t="s">
        <v>3124</v>
      </c>
    </row>
  </sheetData>
  <mergeCells count="1">
    <mergeCell ref="B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zoomScale="70" zoomScaleNormal="70" workbookViewId="0">
      <selection activeCell="H1" sqref="H1:H1048576"/>
    </sheetView>
  </sheetViews>
  <sheetFormatPr defaultRowHeight="15" x14ac:dyDescent="0.25"/>
  <cols>
    <col min="1" max="1" width="8.85546875" style="341"/>
    <col min="2" max="2" width="13.85546875" style="207" customWidth="1"/>
    <col min="3" max="3" width="35.85546875" customWidth="1"/>
    <col min="4" max="4" width="57.7109375" customWidth="1"/>
    <col min="6" max="6" width="30.7109375" customWidth="1"/>
    <col min="7" max="7" width="12.28515625" customWidth="1"/>
    <col min="8" max="8" width="11.7109375" customWidth="1"/>
    <col min="9" max="9" width="14.28515625" style="207" customWidth="1"/>
    <col min="10" max="10" width="22.85546875" customWidth="1"/>
    <col min="11" max="11" width="39.28515625" customWidth="1"/>
    <col min="12" max="12" width="26.7109375" customWidth="1"/>
  </cols>
  <sheetData>
    <row r="2" spans="1:12" ht="18.75" x14ac:dyDescent="0.25">
      <c r="B2" s="409" t="s">
        <v>2940</v>
      </c>
      <c r="C2" s="409"/>
      <c r="D2" s="409"/>
      <c r="E2" s="409"/>
      <c r="F2" s="409"/>
      <c r="G2" s="409"/>
      <c r="H2" s="409"/>
      <c r="I2" s="409"/>
      <c r="J2" s="409"/>
      <c r="K2" s="409"/>
      <c r="L2" s="204"/>
    </row>
    <row r="3" spans="1:12" x14ac:dyDescent="0.25">
      <c r="C3" s="204"/>
      <c r="D3" s="271"/>
      <c r="E3" s="207"/>
      <c r="F3" s="207"/>
      <c r="G3" s="207"/>
      <c r="H3" s="207"/>
      <c r="J3" s="271"/>
      <c r="K3" s="271"/>
      <c r="L3" s="204"/>
    </row>
    <row r="4" spans="1:12" ht="48.6" customHeight="1" x14ac:dyDescent="0.25">
      <c r="B4" s="340" t="s">
        <v>155</v>
      </c>
      <c r="C4" s="62" t="s">
        <v>2</v>
      </c>
      <c r="D4" s="272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205" t="s">
        <v>7</v>
      </c>
      <c r="K4" s="206" t="s">
        <v>5</v>
      </c>
      <c r="L4" s="236" t="s">
        <v>157</v>
      </c>
    </row>
    <row r="5" spans="1:12" ht="75.75" x14ac:dyDescent="0.3">
      <c r="A5" s="8">
        <v>1</v>
      </c>
      <c r="B5" s="342">
        <v>1</v>
      </c>
      <c r="C5" s="209" t="s">
        <v>3189</v>
      </c>
      <c r="D5" s="221" t="s">
        <v>2799</v>
      </c>
      <c r="E5" s="210">
        <v>7</v>
      </c>
      <c r="F5" s="218" t="s">
        <v>2925</v>
      </c>
      <c r="G5" s="219">
        <v>18</v>
      </c>
      <c r="H5" s="219">
        <v>18</v>
      </c>
      <c r="I5" s="220">
        <v>0.26</v>
      </c>
      <c r="J5" s="273" t="s">
        <v>2876</v>
      </c>
      <c r="K5" s="273" t="s">
        <v>3190</v>
      </c>
      <c r="L5" s="208" t="s">
        <v>2941</v>
      </c>
    </row>
    <row r="6" spans="1:12" ht="75" x14ac:dyDescent="0.25">
      <c r="A6" s="8">
        <v>2</v>
      </c>
      <c r="B6" s="351">
        <v>2</v>
      </c>
      <c r="C6" s="218" t="s">
        <v>2827</v>
      </c>
      <c r="D6" s="221" t="s">
        <v>2799</v>
      </c>
      <c r="E6" s="210">
        <v>7</v>
      </c>
      <c r="F6" s="218" t="s">
        <v>2926</v>
      </c>
      <c r="G6" s="219">
        <v>13</v>
      </c>
      <c r="H6" s="219">
        <v>13</v>
      </c>
      <c r="I6" s="220">
        <v>0.19</v>
      </c>
      <c r="J6" s="273" t="s">
        <v>2876</v>
      </c>
      <c r="K6" s="218" t="s">
        <v>3190</v>
      </c>
      <c r="L6" s="204"/>
    </row>
    <row r="7" spans="1:12" ht="75" x14ac:dyDescent="0.25">
      <c r="A7" s="8">
        <v>3</v>
      </c>
      <c r="B7" s="351">
        <v>3</v>
      </c>
      <c r="C7" s="218" t="s">
        <v>623</v>
      </c>
      <c r="D7" s="221" t="s">
        <v>2799</v>
      </c>
      <c r="E7" s="210">
        <v>7</v>
      </c>
      <c r="F7" s="218" t="s">
        <v>2927</v>
      </c>
      <c r="G7" s="219">
        <v>12</v>
      </c>
      <c r="H7" s="219">
        <v>12</v>
      </c>
      <c r="I7" s="220">
        <v>0.17</v>
      </c>
      <c r="J7" s="273" t="s">
        <v>2876</v>
      </c>
      <c r="K7" s="218" t="s">
        <v>3190</v>
      </c>
      <c r="L7" s="204"/>
    </row>
    <row r="8" spans="1:12" ht="75" x14ac:dyDescent="0.25">
      <c r="A8" s="8">
        <v>4</v>
      </c>
      <c r="B8" s="351">
        <v>4</v>
      </c>
      <c r="C8" s="218" t="s">
        <v>2803</v>
      </c>
      <c r="D8" s="221" t="s">
        <v>2799</v>
      </c>
      <c r="E8" s="210">
        <v>7</v>
      </c>
      <c r="F8" s="218" t="s">
        <v>2928</v>
      </c>
      <c r="G8" s="219">
        <v>12</v>
      </c>
      <c r="H8" s="219">
        <v>12</v>
      </c>
      <c r="I8" s="220">
        <v>0.17</v>
      </c>
      <c r="J8" s="273" t="s">
        <v>2876</v>
      </c>
      <c r="K8" s="218" t="s">
        <v>3190</v>
      </c>
      <c r="L8" s="204"/>
    </row>
    <row r="9" spans="1:12" ht="75.75" x14ac:dyDescent="0.3">
      <c r="A9" s="8">
        <v>5</v>
      </c>
      <c r="B9" s="352">
        <v>1</v>
      </c>
      <c r="C9" s="222" t="s">
        <v>2828</v>
      </c>
      <c r="D9" s="226" t="s">
        <v>2799</v>
      </c>
      <c r="E9" s="217">
        <v>8</v>
      </c>
      <c r="F9" s="222" t="s">
        <v>2929</v>
      </c>
      <c r="G9" s="223">
        <v>36</v>
      </c>
      <c r="H9" s="223">
        <v>36</v>
      </c>
      <c r="I9" s="224">
        <v>0.52</v>
      </c>
      <c r="J9" s="394" t="s">
        <v>2874</v>
      </c>
      <c r="K9" s="222" t="s">
        <v>3190</v>
      </c>
      <c r="L9" s="208" t="s">
        <v>2941</v>
      </c>
    </row>
    <row r="10" spans="1:12" ht="75" x14ac:dyDescent="0.25">
      <c r="A10" s="8">
        <v>6</v>
      </c>
      <c r="B10" s="352">
        <v>2</v>
      </c>
      <c r="C10" s="222" t="s">
        <v>2814</v>
      </c>
      <c r="D10" s="226" t="s">
        <v>2799</v>
      </c>
      <c r="E10" s="217">
        <v>8</v>
      </c>
      <c r="F10" s="222" t="s">
        <v>2930</v>
      </c>
      <c r="G10" s="223">
        <v>15</v>
      </c>
      <c r="H10" s="223">
        <v>15</v>
      </c>
      <c r="I10" s="224">
        <v>0.22</v>
      </c>
      <c r="J10" s="222" t="s">
        <v>2876</v>
      </c>
      <c r="K10" s="222" t="s">
        <v>3190</v>
      </c>
      <c r="L10" s="204"/>
    </row>
    <row r="11" spans="1:12" ht="75.75" x14ac:dyDescent="0.3">
      <c r="A11" s="8">
        <v>7</v>
      </c>
      <c r="B11" s="353">
        <v>1</v>
      </c>
      <c r="C11" s="227" t="s">
        <v>3191</v>
      </c>
      <c r="D11" s="230" t="s">
        <v>2799</v>
      </c>
      <c r="E11" s="212">
        <v>9</v>
      </c>
      <c r="F11" s="227" t="s">
        <v>2931</v>
      </c>
      <c r="G11" s="228">
        <v>20</v>
      </c>
      <c r="H11" s="228">
        <v>20</v>
      </c>
      <c r="I11" s="229">
        <v>0.21</v>
      </c>
      <c r="J11" s="227" t="s">
        <v>2876</v>
      </c>
      <c r="K11" s="227" t="s">
        <v>3190</v>
      </c>
      <c r="L11" s="208" t="s">
        <v>2942</v>
      </c>
    </row>
    <row r="12" spans="1:12" ht="75" x14ac:dyDescent="0.25">
      <c r="A12" s="8">
        <v>8</v>
      </c>
      <c r="B12" s="353">
        <v>2</v>
      </c>
      <c r="C12" s="227" t="s">
        <v>3192</v>
      </c>
      <c r="D12" s="230" t="s">
        <v>2799</v>
      </c>
      <c r="E12" s="212">
        <v>9</v>
      </c>
      <c r="F12" s="227" t="s">
        <v>2932</v>
      </c>
      <c r="G12" s="228">
        <v>18</v>
      </c>
      <c r="H12" s="228">
        <v>18</v>
      </c>
      <c r="I12" s="229">
        <v>0.19</v>
      </c>
      <c r="J12" s="227" t="s">
        <v>2876</v>
      </c>
      <c r="K12" s="227" t="s">
        <v>3190</v>
      </c>
      <c r="L12" s="204"/>
    </row>
    <row r="13" spans="1:12" ht="75" x14ac:dyDescent="0.25">
      <c r="A13" s="8">
        <v>9</v>
      </c>
      <c r="B13" s="353">
        <v>3</v>
      </c>
      <c r="C13" s="227" t="s">
        <v>2834</v>
      </c>
      <c r="D13" s="230" t="s">
        <v>2799</v>
      </c>
      <c r="E13" s="212">
        <v>9</v>
      </c>
      <c r="F13" s="227" t="s">
        <v>2933</v>
      </c>
      <c r="G13" s="228">
        <v>14</v>
      </c>
      <c r="H13" s="228">
        <v>14</v>
      </c>
      <c r="I13" s="229">
        <v>0.15</v>
      </c>
      <c r="J13" s="227" t="s">
        <v>2876</v>
      </c>
      <c r="K13" s="227" t="s">
        <v>3190</v>
      </c>
      <c r="L13" s="204"/>
    </row>
    <row r="14" spans="1:12" ht="75" x14ac:dyDescent="0.25">
      <c r="A14" s="8">
        <v>10</v>
      </c>
      <c r="B14" s="353">
        <v>4</v>
      </c>
      <c r="C14" s="227" t="s">
        <v>2830</v>
      </c>
      <c r="D14" s="230" t="s">
        <v>2799</v>
      </c>
      <c r="E14" s="212">
        <v>9</v>
      </c>
      <c r="F14" s="227" t="s">
        <v>2934</v>
      </c>
      <c r="G14" s="228">
        <v>12</v>
      </c>
      <c r="H14" s="228">
        <v>12</v>
      </c>
      <c r="I14" s="229">
        <v>0.13</v>
      </c>
      <c r="J14" s="227" t="s">
        <v>2876</v>
      </c>
      <c r="K14" s="227" t="s">
        <v>3190</v>
      </c>
      <c r="L14" s="204"/>
    </row>
    <row r="15" spans="1:12" ht="75.75" x14ac:dyDescent="0.3">
      <c r="A15" s="8">
        <v>11</v>
      </c>
      <c r="B15" s="354">
        <v>1</v>
      </c>
      <c r="C15" s="240" t="s">
        <v>651</v>
      </c>
      <c r="D15" s="243" t="s">
        <v>2799</v>
      </c>
      <c r="E15" s="238">
        <v>10</v>
      </c>
      <c r="F15" s="240" t="s">
        <v>2935</v>
      </c>
      <c r="G15" s="241">
        <v>37</v>
      </c>
      <c r="H15" s="241">
        <v>37</v>
      </c>
      <c r="I15" s="242">
        <v>0.39</v>
      </c>
      <c r="J15" s="240" t="s">
        <v>2876</v>
      </c>
      <c r="K15" s="240" t="s">
        <v>3190</v>
      </c>
      <c r="L15" s="208" t="s">
        <v>2942</v>
      </c>
    </row>
    <row r="16" spans="1:12" ht="75" x14ac:dyDescent="0.25">
      <c r="A16" s="8">
        <v>12</v>
      </c>
      <c r="B16" s="354">
        <v>2</v>
      </c>
      <c r="C16" s="240" t="s">
        <v>668</v>
      </c>
      <c r="D16" s="243" t="s">
        <v>2799</v>
      </c>
      <c r="E16" s="238">
        <v>10</v>
      </c>
      <c r="F16" s="240" t="s">
        <v>2936</v>
      </c>
      <c r="G16" s="241">
        <v>33</v>
      </c>
      <c r="H16" s="241">
        <v>33</v>
      </c>
      <c r="I16" s="242">
        <v>0.35</v>
      </c>
      <c r="J16" s="240" t="s">
        <v>2876</v>
      </c>
      <c r="K16" s="240" t="s">
        <v>3190</v>
      </c>
      <c r="L16" s="204"/>
    </row>
    <row r="17" spans="1:12" ht="75.75" x14ac:dyDescent="0.3">
      <c r="A17" s="8">
        <v>13</v>
      </c>
      <c r="B17" s="355">
        <v>1</v>
      </c>
      <c r="C17" s="383" t="s">
        <v>654</v>
      </c>
      <c r="D17" s="235" t="s">
        <v>2799</v>
      </c>
      <c r="E17" s="214">
        <v>11</v>
      </c>
      <c r="F17" s="232" t="s">
        <v>2937</v>
      </c>
      <c r="G17" s="233">
        <v>64</v>
      </c>
      <c r="H17" s="233">
        <v>64</v>
      </c>
      <c r="I17" s="234">
        <v>0.67</v>
      </c>
      <c r="J17" s="383" t="s">
        <v>2874</v>
      </c>
      <c r="K17" s="232" t="s">
        <v>3190</v>
      </c>
      <c r="L17" s="208" t="s">
        <v>2942</v>
      </c>
    </row>
    <row r="18" spans="1:12" ht="75" x14ac:dyDescent="0.25">
      <c r="A18" s="8">
        <v>14</v>
      </c>
      <c r="B18" s="355">
        <v>2</v>
      </c>
      <c r="C18" s="383" t="s">
        <v>657</v>
      </c>
      <c r="D18" s="235" t="s">
        <v>2799</v>
      </c>
      <c r="E18" s="214">
        <v>11</v>
      </c>
      <c r="F18" s="232" t="s">
        <v>2938</v>
      </c>
      <c r="G18" s="233">
        <v>44</v>
      </c>
      <c r="H18" s="233">
        <v>44</v>
      </c>
      <c r="I18" s="234">
        <v>0.46</v>
      </c>
      <c r="J18" s="383" t="s">
        <v>2875</v>
      </c>
      <c r="K18" s="232" t="s">
        <v>3190</v>
      </c>
      <c r="L18" s="204"/>
    </row>
    <row r="19" spans="1:12" ht="75" x14ac:dyDescent="0.25">
      <c r="A19" s="8">
        <v>15</v>
      </c>
      <c r="B19" s="355">
        <v>3</v>
      </c>
      <c r="C19" s="232" t="s">
        <v>656</v>
      </c>
      <c r="D19" s="235" t="s">
        <v>2799</v>
      </c>
      <c r="E19" s="214">
        <v>11</v>
      </c>
      <c r="F19" s="232" t="s">
        <v>2939</v>
      </c>
      <c r="G19" s="233">
        <v>36</v>
      </c>
      <c r="H19" s="233">
        <v>36</v>
      </c>
      <c r="I19" s="234">
        <v>0.38</v>
      </c>
      <c r="J19" s="232" t="s">
        <v>2876</v>
      </c>
      <c r="K19" s="232" t="s">
        <v>3190</v>
      </c>
      <c r="L19" s="204"/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zoomScale="80" zoomScaleNormal="80" workbookViewId="0">
      <selection activeCell="M5" sqref="M5"/>
    </sheetView>
  </sheetViews>
  <sheetFormatPr defaultRowHeight="15" x14ac:dyDescent="0.25"/>
  <cols>
    <col min="1" max="1" width="8.85546875" style="341"/>
    <col min="2" max="2" width="8.85546875" customWidth="1"/>
    <col min="3" max="3" width="33.7109375" style="271" customWidth="1"/>
    <col min="4" max="4" width="47.7109375" style="271" customWidth="1"/>
    <col min="5" max="5" width="8.85546875" style="207"/>
    <col min="6" max="6" width="29.85546875" customWidth="1"/>
    <col min="7" max="7" width="13" style="207" customWidth="1"/>
    <col min="8" max="8" width="11.7109375" style="207" customWidth="1"/>
    <col min="9" max="9" width="14.28515625" style="207" customWidth="1"/>
    <col min="10" max="10" width="18.5703125" style="271" customWidth="1"/>
    <col min="11" max="11" width="32.7109375" style="271" customWidth="1"/>
    <col min="12" max="12" width="16.28515625" customWidth="1"/>
  </cols>
  <sheetData>
    <row r="2" spans="1:12" ht="18.75" x14ac:dyDescent="0.25">
      <c r="B2" s="409" t="s">
        <v>2967</v>
      </c>
      <c r="C2" s="409"/>
      <c r="D2" s="409"/>
      <c r="E2" s="409"/>
      <c r="F2" s="409"/>
      <c r="G2" s="409"/>
      <c r="H2" s="409"/>
      <c r="I2" s="409"/>
      <c r="J2" s="409"/>
      <c r="K2" s="409"/>
      <c r="L2" s="204"/>
    </row>
    <row r="3" spans="1:12" x14ac:dyDescent="0.25">
      <c r="B3" s="204"/>
      <c r="F3" s="207"/>
      <c r="L3" s="204"/>
    </row>
    <row r="4" spans="1:12" ht="30" x14ac:dyDescent="0.25">
      <c r="B4" s="340" t="s">
        <v>155</v>
      </c>
      <c r="C4" s="190" t="s">
        <v>2</v>
      </c>
      <c r="D4" s="272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205" t="s">
        <v>7</v>
      </c>
      <c r="K4" s="206" t="s">
        <v>5</v>
      </c>
      <c r="L4" s="236" t="s">
        <v>157</v>
      </c>
    </row>
    <row r="5" spans="1:12" ht="75.75" x14ac:dyDescent="0.3">
      <c r="A5" s="8">
        <v>1</v>
      </c>
      <c r="B5" s="356">
        <v>1</v>
      </c>
      <c r="C5" s="276" t="s">
        <v>465</v>
      </c>
      <c r="D5" s="235" t="s">
        <v>436</v>
      </c>
      <c r="E5" s="214">
        <v>7</v>
      </c>
      <c r="F5" s="232" t="s">
        <v>2943</v>
      </c>
      <c r="G5" s="233">
        <v>100</v>
      </c>
      <c r="H5" s="233">
        <v>100</v>
      </c>
      <c r="I5" s="234">
        <v>0.2</v>
      </c>
      <c r="J5" s="276" t="s">
        <v>2876</v>
      </c>
      <c r="K5" s="276" t="s">
        <v>3194</v>
      </c>
      <c r="L5" s="208" t="s">
        <v>2949</v>
      </c>
    </row>
    <row r="6" spans="1:12" ht="90" x14ac:dyDescent="0.25">
      <c r="A6" s="8">
        <v>2</v>
      </c>
      <c r="B6" s="345">
        <v>2</v>
      </c>
      <c r="C6" s="276" t="s">
        <v>623</v>
      </c>
      <c r="D6" s="235" t="s">
        <v>2799</v>
      </c>
      <c r="E6" s="214">
        <v>7</v>
      </c>
      <c r="F6" s="232" t="s">
        <v>2944</v>
      </c>
      <c r="G6" s="233">
        <v>50</v>
      </c>
      <c r="H6" s="233">
        <v>50</v>
      </c>
      <c r="I6" s="234">
        <v>0.1</v>
      </c>
      <c r="J6" s="276" t="s">
        <v>2876</v>
      </c>
      <c r="K6" s="276" t="s">
        <v>3193</v>
      </c>
    </row>
    <row r="7" spans="1:12" ht="75" x14ac:dyDescent="0.25">
      <c r="A7" s="8">
        <v>3</v>
      </c>
      <c r="B7" s="356">
        <v>3</v>
      </c>
      <c r="C7" s="235" t="s">
        <v>2770</v>
      </c>
      <c r="D7" s="270" t="s">
        <v>610</v>
      </c>
      <c r="E7" s="214">
        <v>7</v>
      </c>
      <c r="F7" s="232" t="s">
        <v>2945</v>
      </c>
      <c r="G7" s="233">
        <v>25</v>
      </c>
      <c r="H7" s="233">
        <v>25</v>
      </c>
      <c r="I7" s="234">
        <v>0.05</v>
      </c>
      <c r="J7" s="276" t="s">
        <v>2876</v>
      </c>
      <c r="K7" s="270" t="s">
        <v>611</v>
      </c>
    </row>
    <row r="8" spans="1:12" ht="75" x14ac:dyDescent="0.25">
      <c r="A8" s="8">
        <v>4</v>
      </c>
      <c r="B8" s="345">
        <v>4</v>
      </c>
      <c r="C8" s="314" t="s">
        <v>2731</v>
      </c>
      <c r="D8" s="270" t="s">
        <v>587</v>
      </c>
      <c r="E8" s="214">
        <v>7</v>
      </c>
      <c r="F8" s="232" t="s">
        <v>2946</v>
      </c>
      <c r="G8" s="233">
        <v>16</v>
      </c>
      <c r="H8" s="233">
        <v>16</v>
      </c>
      <c r="I8" s="234">
        <f>H8/500</f>
        <v>3.2000000000000001E-2</v>
      </c>
      <c r="J8" s="276" t="s">
        <v>2876</v>
      </c>
      <c r="K8" s="276" t="s">
        <v>3072</v>
      </c>
    </row>
    <row r="9" spans="1:12" ht="75" x14ac:dyDescent="0.25">
      <c r="A9" s="8">
        <v>5</v>
      </c>
      <c r="B9" s="366">
        <v>5</v>
      </c>
      <c r="C9" s="369" t="s">
        <v>594</v>
      </c>
      <c r="D9" s="367" t="s">
        <v>587</v>
      </c>
      <c r="E9" s="214">
        <v>7</v>
      </c>
      <c r="F9" s="232" t="s">
        <v>2947</v>
      </c>
      <c r="G9" s="233">
        <v>0</v>
      </c>
      <c r="H9" s="233">
        <v>0</v>
      </c>
      <c r="I9" s="234">
        <f>H9/500</f>
        <v>0</v>
      </c>
      <c r="J9" s="276" t="s">
        <v>2876</v>
      </c>
      <c r="K9" s="276" t="s">
        <v>3072</v>
      </c>
    </row>
    <row r="10" spans="1:12" ht="90" x14ac:dyDescent="0.25">
      <c r="A10" s="8">
        <v>6</v>
      </c>
      <c r="B10" s="345">
        <v>6</v>
      </c>
      <c r="C10" s="368" t="s">
        <v>629</v>
      </c>
      <c r="D10" s="235" t="s">
        <v>2799</v>
      </c>
      <c r="E10" s="214">
        <v>7</v>
      </c>
      <c r="F10" s="232" t="s">
        <v>2948</v>
      </c>
      <c r="G10" s="233">
        <v>0</v>
      </c>
      <c r="H10" s="233">
        <v>0</v>
      </c>
      <c r="I10" s="234">
        <v>0</v>
      </c>
      <c r="J10" s="276" t="s">
        <v>2876</v>
      </c>
      <c r="K10" s="276" t="s">
        <v>3193</v>
      </c>
    </row>
    <row r="11" spans="1:12" ht="75.75" x14ac:dyDescent="0.3">
      <c r="A11" s="8">
        <v>7</v>
      </c>
      <c r="B11" s="347">
        <v>1</v>
      </c>
      <c r="C11" s="267" t="s">
        <v>492</v>
      </c>
      <c r="D11" s="267" t="s">
        <v>3197</v>
      </c>
      <c r="E11" s="217">
        <v>8</v>
      </c>
      <c r="F11" s="222" t="s">
        <v>2950</v>
      </c>
      <c r="G11" s="223">
        <v>372</v>
      </c>
      <c r="H11" s="223">
        <v>372</v>
      </c>
      <c r="I11" s="224">
        <v>0.74</v>
      </c>
      <c r="J11" s="395" t="s">
        <v>2874</v>
      </c>
      <c r="K11" s="267" t="s">
        <v>3198</v>
      </c>
      <c r="L11" s="208" t="s">
        <v>2949</v>
      </c>
    </row>
    <row r="12" spans="1:12" ht="75" x14ac:dyDescent="0.25">
      <c r="A12" s="8">
        <v>8</v>
      </c>
      <c r="B12" s="347">
        <v>2</v>
      </c>
      <c r="C12" s="274" t="s">
        <v>415</v>
      </c>
      <c r="D12" s="226" t="s">
        <v>3195</v>
      </c>
      <c r="E12" s="217">
        <v>8</v>
      </c>
      <c r="F12" s="222" t="s">
        <v>2951</v>
      </c>
      <c r="G12" s="223">
        <v>316</v>
      </c>
      <c r="H12" s="223">
        <v>316</v>
      </c>
      <c r="I12" s="224">
        <v>0.63</v>
      </c>
      <c r="J12" s="395" t="s">
        <v>2875</v>
      </c>
      <c r="K12" s="274" t="s">
        <v>3196</v>
      </c>
    </row>
    <row r="13" spans="1:12" ht="75" x14ac:dyDescent="0.25">
      <c r="A13" s="8">
        <v>9</v>
      </c>
      <c r="B13" s="347">
        <v>3</v>
      </c>
      <c r="C13" s="315" t="s">
        <v>590</v>
      </c>
      <c r="D13" s="267" t="s">
        <v>587</v>
      </c>
      <c r="E13" s="217">
        <v>8</v>
      </c>
      <c r="F13" s="222" t="s">
        <v>2952</v>
      </c>
      <c r="G13" s="223">
        <v>264</v>
      </c>
      <c r="H13" s="223">
        <v>264</v>
      </c>
      <c r="I13" s="224">
        <f>H13/500</f>
        <v>0.52800000000000002</v>
      </c>
      <c r="J13" s="395" t="s">
        <v>2875</v>
      </c>
      <c r="K13" s="274" t="s">
        <v>3072</v>
      </c>
    </row>
    <row r="14" spans="1:12" ht="75" x14ac:dyDescent="0.25">
      <c r="A14" s="8">
        <v>10</v>
      </c>
      <c r="B14" s="347">
        <v>4</v>
      </c>
      <c r="C14" s="226" t="s">
        <v>480</v>
      </c>
      <c r="D14" s="267" t="s">
        <v>3197</v>
      </c>
      <c r="E14" s="217">
        <v>8</v>
      </c>
      <c r="F14" s="222" t="s">
        <v>2953</v>
      </c>
      <c r="G14" s="223">
        <v>143</v>
      </c>
      <c r="H14" s="223">
        <v>143</v>
      </c>
      <c r="I14" s="224">
        <v>0.28999999999999998</v>
      </c>
      <c r="J14" s="274" t="s">
        <v>2876</v>
      </c>
      <c r="K14" s="267" t="s">
        <v>3198</v>
      </c>
    </row>
    <row r="15" spans="1:12" ht="75" x14ac:dyDescent="0.25">
      <c r="A15" s="8">
        <v>11</v>
      </c>
      <c r="B15" s="347">
        <v>5</v>
      </c>
      <c r="C15" s="316" t="s">
        <v>3199</v>
      </c>
      <c r="D15" s="267" t="s">
        <v>556</v>
      </c>
      <c r="E15" s="217">
        <v>8</v>
      </c>
      <c r="F15" s="222" t="s">
        <v>2954</v>
      </c>
      <c r="G15" s="223">
        <v>79</v>
      </c>
      <c r="H15" s="223">
        <v>79</v>
      </c>
      <c r="I15" s="224">
        <v>0.16</v>
      </c>
      <c r="J15" s="274" t="s">
        <v>2876</v>
      </c>
      <c r="K15" s="274" t="s">
        <v>3210</v>
      </c>
    </row>
    <row r="16" spans="1:12" ht="75" x14ac:dyDescent="0.25">
      <c r="A16" s="8">
        <v>12</v>
      </c>
      <c r="B16" s="347">
        <v>6</v>
      </c>
      <c r="C16" s="274" t="s">
        <v>2537</v>
      </c>
      <c r="D16" s="226" t="s">
        <v>436</v>
      </c>
      <c r="E16" s="217">
        <v>8</v>
      </c>
      <c r="F16" s="222" t="s">
        <v>2955</v>
      </c>
      <c r="G16" s="223">
        <v>64</v>
      </c>
      <c r="H16" s="223">
        <v>64</v>
      </c>
      <c r="I16" s="224">
        <v>0.13</v>
      </c>
      <c r="J16" s="274" t="s">
        <v>2876</v>
      </c>
      <c r="K16" s="274" t="s">
        <v>3194</v>
      </c>
    </row>
    <row r="17" spans="1:12" ht="75" x14ac:dyDescent="0.25">
      <c r="A17" s="8">
        <v>13</v>
      </c>
      <c r="B17" s="347">
        <v>7</v>
      </c>
      <c r="C17" s="274" t="s">
        <v>2556</v>
      </c>
      <c r="D17" s="226" t="s">
        <v>436</v>
      </c>
      <c r="E17" s="217">
        <v>8</v>
      </c>
      <c r="F17" s="222" t="s">
        <v>2956</v>
      </c>
      <c r="G17" s="223">
        <v>40</v>
      </c>
      <c r="H17" s="223">
        <v>40</v>
      </c>
      <c r="I17" s="224">
        <v>0.08</v>
      </c>
      <c r="J17" s="274" t="s">
        <v>2876</v>
      </c>
      <c r="K17" s="274" t="s">
        <v>3194</v>
      </c>
    </row>
    <row r="18" spans="1:12" ht="90" x14ac:dyDescent="0.25">
      <c r="A18" s="8">
        <v>14</v>
      </c>
      <c r="B18" s="347">
        <v>8</v>
      </c>
      <c r="C18" s="274" t="s">
        <v>2808</v>
      </c>
      <c r="D18" s="226" t="s">
        <v>2799</v>
      </c>
      <c r="E18" s="217">
        <v>8</v>
      </c>
      <c r="F18" s="222" t="s">
        <v>2957</v>
      </c>
      <c r="G18" s="223">
        <v>0</v>
      </c>
      <c r="H18" s="223">
        <v>0</v>
      </c>
      <c r="I18" s="224">
        <v>0</v>
      </c>
      <c r="J18" s="274" t="s">
        <v>2876</v>
      </c>
      <c r="K18" s="274" t="s">
        <v>3102</v>
      </c>
    </row>
    <row r="19" spans="1:12" ht="75" x14ac:dyDescent="0.25">
      <c r="A19" s="8">
        <v>15</v>
      </c>
      <c r="B19" s="347">
        <v>9</v>
      </c>
      <c r="C19" s="274" t="s">
        <v>2548</v>
      </c>
      <c r="D19" s="226" t="s">
        <v>436</v>
      </c>
      <c r="E19" s="217">
        <v>8</v>
      </c>
      <c r="F19" s="222" t="s">
        <v>2958</v>
      </c>
      <c r="G19" s="223">
        <v>0</v>
      </c>
      <c r="H19" s="223">
        <v>0</v>
      </c>
      <c r="I19" s="224">
        <v>0</v>
      </c>
      <c r="J19" s="274" t="s">
        <v>2876</v>
      </c>
      <c r="K19" s="274" t="s">
        <v>3194</v>
      </c>
    </row>
    <row r="20" spans="1:12" ht="75" x14ac:dyDescent="0.25">
      <c r="A20" s="8">
        <v>16</v>
      </c>
      <c r="B20" s="347">
        <v>10</v>
      </c>
      <c r="C20" s="274" t="s">
        <v>2566</v>
      </c>
      <c r="D20" s="226" t="s">
        <v>436</v>
      </c>
      <c r="E20" s="217">
        <v>8</v>
      </c>
      <c r="F20" s="222" t="s">
        <v>2959</v>
      </c>
      <c r="G20" s="223">
        <v>0</v>
      </c>
      <c r="H20" s="223">
        <v>0</v>
      </c>
      <c r="I20" s="224">
        <v>0</v>
      </c>
      <c r="J20" s="274" t="s">
        <v>2876</v>
      </c>
      <c r="K20" s="274" t="s">
        <v>3194</v>
      </c>
    </row>
    <row r="21" spans="1:12" ht="75" x14ac:dyDescent="0.25">
      <c r="A21" s="8">
        <v>17</v>
      </c>
      <c r="B21" s="347">
        <v>11</v>
      </c>
      <c r="C21" s="313" t="s">
        <v>504</v>
      </c>
      <c r="D21" s="267" t="s">
        <v>3200</v>
      </c>
      <c r="E21" s="217">
        <v>8</v>
      </c>
      <c r="F21" s="222" t="s">
        <v>2960</v>
      </c>
      <c r="G21" s="223">
        <v>0</v>
      </c>
      <c r="H21" s="217" t="s">
        <v>2963</v>
      </c>
      <c r="I21" s="223"/>
      <c r="J21" s="274" t="s">
        <v>2876</v>
      </c>
      <c r="K21" s="267" t="s">
        <v>3201</v>
      </c>
    </row>
    <row r="22" spans="1:12" ht="75" x14ac:dyDescent="0.25">
      <c r="A22" s="8">
        <v>18</v>
      </c>
      <c r="B22" s="347">
        <v>12</v>
      </c>
      <c r="C22" s="274" t="s">
        <v>2570</v>
      </c>
      <c r="D22" s="226" t="s">
        <v>436</v>
      </c>
      <c r="E22" s="217">
        <v>8</v>
      </c>
      <c r="F22" s="222" t="s">
        <v>2961</v>
      </c>
      <c r="G22" s="223">
        <v>0</v>
      </c>
      <c r="H22" s="223">
        <v>0</v>
      </c>
      <c r="I22" s="224">
        <v>0</v>
      </c>
      <c r="J22" s="274" t="s">
        <v>2876</v>
      </c>
      <c r="K22" s="274" t="s">
        <v>3194</v>
      </c>
    </row>
    <row r="23" spans="1:12" ht="75" x14ac:dyDescent="0.25">
      <c r="A23" s="8">
        <v>19</v>
      </c>
      <c r="B23" s="347">
        <v>13</v>
      </c>
      <c r="C23" s="274" t="s">
        <v>441</v>
      </c>
      <c r="D23" s="226" t="s">
        <v>436</v>
      </c>
      <c r="E23" s="217">
        <v>8</v>
      </c>
      <c r="F23" s="222" t="s">
        <v>2962</v>
      </c>
      <c r="G23" s="223">
        <v>0</v>
      </c>
      <c r="H23" s="217" t="s">
        <v>2963</v>
      </c>
      <c r="I23" s="223"/>
      <c r="J23" s="274" t="s">
        <v>2876</v>
      </c>
      <c r="K23" s="274" t="s">
        <v>3194</v>
      </c>
    </row>
    <row r="24" spans="1:12" ht="75.75" x14ac:dyDescent="0.3">
      <c r="A24" s="8">
        <v>20</v>
      </c>
      <c r="B24" s="284">
        <v>1</v>
      </c>
      <c r="C24" s="275" t="s">
        <v>537</v>
      </c>
      <c r="D24" s="230" t="s">
        <v>3177</v>
      </c>
      <c r="E24" s="212">
        <v>9</v>
      </c>
      <c r="F24" s="227" t="s">
        <v>2964</v>
      </c>
      <c r="G24" s="228">
        <v>60</v>
      </c>
      <c r="H24" s="228">
        <v>60</v>
      </c>
      <c r="I24" s="229">
        <v>0.12</v>
      </c>
      <c r="J24" s="275" t="s">
        <v>2876</v>
      </c>
      <c r="K24" s="275" t="s">
        <v>3180</v>
      </c>
      <c r="L24" s="208" t="s">
        <v>2949</v>
      </c>
    </row>
    <row r="25" spans="1:12" ht="90.75" x14ac:dyDescent="0.3">
      <c r="A25" s="8">
        <v>21</v>
      </c>
      <c r="B25" s="346">
        <v>1</v>
      </c>
      <c r="C25" s="273" t="s">
        <v>654</v>
      </c>
      <c r="D25" s="221" t="s">
        <v>2799</v>
      </c>
      <c r="E25" s="210">
        <v>11</v>
      </c>
      <c r="F25" s="218" t="s">
        <v>2965</v>
      </c>
      <c r="G25" s="219">
        <v>100</v>
      </c>
      <c r="H25" s="219">
        <v>100</v>
      </c>
      <c r="I25" s="220">
        <v>0.2</v>
      </c>
      <c r="J25" s="273" t="s">
        <v>2876</v>
      </c>
      <c r="K25" s="273" t="s">
        <v>3193</v>
      </c>
      <c r="L25" s="208" t="s">
        <v>2949</v>
      </c>
    </row>
    <row r="26" spans="1:12" ht="60" x14ac:dyDescent="0.25">
      <c r="A26" s="8">
        <v>22</v>
      </c>
      <c r="B26" s="346">
        <v>2</v>
      </c>
      <c r="C26" s="273" t="s">
        <v>408</v>
      </c>
      <c r="D26" s="221" t="s">
        <v>2969</v>
      </c>
      <c r="E26" s="210">
        <v>11</v>
      </c>
      <c r="F26" s="218" t="s">
        <v>2966</v>
      </c>
      <c r="G26" s="219">
        <v>0</v>
      </c>
      <c r="H26" s="210" t="s">
        <v>2963</v>
      </c>
      <c r="I26" s="219"/>
      <c r="J26" s="273" t="s">
        <v>2876</v>
      </c>
      <c r="K26" s="273" t="s">
        <v>2486</v>
      </c>
    </row>
  </sheetData>
  <mergeCells count="1">
    <mergeCell ref="B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zoomScale="70" zoomScaleNormal="70" workbookViewId="0">
      <selection activeCell="H2" sqref="H1:H1048576"/>
    </sheetView>
  </sheetViews>
  <sheetFormatPr defaultRowHeight="15" x14ac:dyDescent="0.25"/>
  <cols>
    <col min="1" max="1" width="8.85546875" style="341"/>
    <col min="2" max="2" width="12.42578125" style="207" customWidth="1"/>
    <col min="3" max="3" width="37.28515625" customWidth="1"/>
    <col min="4" max="4" width="60.28515625" customWidth="1"/>
    <col min="5" max="5" width="10.85546875" customWidth="1"/>
    <col min="6" max="6" width="31.28515625" customWidth="1"/>
    <col min="7" max="8" width="11.7109375" customWidth="1"/>
    <col min="9" max="9" width="13.140625" style="9" customWidth="1"/>
    <col min="10" max="10" width="19.5703125" customWidth="1"/>
    <col min="11" max="11" width="34.140625" customWidth="1"/>
    <col min="12" max="12" width="15.85546875" customWidth="1"/>
  </cols>
  <sheetData>
    <row r="1" spans="1:12" ht="18.75" x14ac:dyDescent="0.25">
      <c r="B1" s="409" t="s">
        <v>387</v>
      </c>
      <c r="C1" s="409"/>
      <c r="D1" s="409"/>
      <c r="E1" s="409"/>
      <c r="F1" s="409"/>
      <c r="G1" s="409"/>
      <c r="H1" s="409"/>
      <c r="I1" s="409"/>
      <c r="J1" s="409"/>
      <c r="K1" s="409"/>
    </row>
    <row r="3" spans="1:12" ht="45" x14ac:dyDescent="0.25">
      <c r="B3" s="340" t="s">
        <v>155</v>
      </c>
      <c r="C3" s="5" t="s">
        <v>2</v>
      </c>
      <c r="D3" s="6" t="s">
        <v>270</v>
      </c>
      <c r="E3" s="2" t="s">
        <v>3</v>
      </c>
      <c r="F3" s="2" t="s">
        <v>0</v>
      </c>
      <c r="G3" s="2" t="s">
        <v>1</v>
      </c>
      <c r="H3" s="2" t="s">
        <v>4</v>
      </c>
      <c r="I3" s="6" t="s">
        <v>6</v>
      </c>
      <c r="J3" s="4" t="s">
        <v>7</v>
      </c>
      <c r="K3" s="7" t="s">
        <v>5</v>
      </c>
      <c r="L3" s="12" t="s">
        <v>157</v>
      </c>
    </row>
    <row r="4" spans="1:12" ht="75.75" x14ac:dyDescent="0.3">
      <c r="A4" s="8">
        <v>1</v>
      </c>
      <c r="B4" s="342">
        <v>1</v>
      </c>
      <c r="C4" s="72" t="s">
        <v>623</v>
      </c>
      <c r="D4" s="72" t="s">
        <v>626</v>
      </c>
      <c r="E4" s="73">
        <v>7</v>
      </c>
      <c r="F4" s="87" t="s">
        <v>158</v>
      </c>
      <c r="G4" s="88">
        <v>29</v>
      </c>
      <c r="H4" s="88">
        <v>29</v>
      </c>
      <c r="I4" s="89">
        <v>0.73</v>
      </c>
      <c r="J4" s="391" t="s">
        <v>624</v>
      </c>
      <c r="K4" s="87" t="s">
        <v>661</v>
      </c>
      <c r="L4" s="10" t="s">
        <v>178</v>
      </c>
    </row>
    <row r="5" spans="1:12" ht="60" x14ac:dyDescent="0.25">
      <c r="A5" s="8">
        <v>2</v>
      </c>
      <c r="B5" s="342">
        <v>2</v>
      </c>
      <c r="C5" s="72" t="s">
        <v>569</v>
      </c>
      <c r="D5" s="90" t="s">
        <v>556</v>
      </c>
      <c r="E5" s="73">
        <v>7</v>
      </c>
      <c r="F5" s="87" t="s">
        <v>159</v>
      </c>
      <c r="G5" s="88">
        <v>28</v>
      </c>
      <c r="H5" s="88">
        <v>28</v>
      </c>
      <c r="I5" s="89">
        <v>0.72</v>
      </c>
      <c r="J5" s="391" t="s">
        <v>624</v>
      </c>
      <c r="K5" s="87" t="s">
        <v>570</v>
      </c>
    </row>
    <row r="6" spans="1:12" ht="60" x14ac:dyDescent="0.25">
      <c r="A6" s="8">
        <v>3</v>
      </c>
      <c r="B6" s="342">
        <v>3</v>
      </c>
      <c r="C6" s="72" t="s">
        <v>688</v>
      </c>
      <c r="D6" s="72" t="s">
        <v>672</v>
      </c>
      <c r="E6" s="73">
        <v>7</v>
      </c>
      <c r="F6" s="72" t="s">
        <v>160</v>
      </c>
      <c r="G6" s="73">
        <v>27</v>
      </c>
      <c r="H6" s="73">
        <v>27</v>
      </c>
      <c r="I6" s="74">
        <v>0.67</v>
      </c>
      <c r="J6" s="396" t="s">
        <v>647</v>
      </c>
      <c r="K6" s="72" t="s">
        <v>689</v>
      </c>
    </row>
    <row r="7" spans="1:12" ht="60" x14ac:dyDescent="0.25">
      <c r="A7" s="8">
        <v>4</v>
      </c>
      <c r="B7" s="342">
        <v>4</v>
      </c>
      <c r="C7" s="72" t="s">
        <v>617</v>
      </c>
      <c r="D7" s="72" t="s">
        <v>610</v>
      </c>
      <c r="E7" s="73">
        <v>7</v>
      </c>
      <c r="F7" s="87" t="s">
        <v>160</v>
      </c>
      <c r="G7" s="88">
        <v>27</v>
      </c>
      <c r="H7" s="88">
        <v>27</v>
      </c>
      <c r="I7" s="89">
        <v>0.68</v>
      </c>
      <c r="J7" s="396" t="s">
        <v>647</v>
      </c>
      <c r="K7" s="87" t="s">
        <v>618</v>
      </c>
    </row>
    <row r="8" spans="1:12" ht="60" x14ac:dyDescent="0.25">
      <c r="A8" s="8">
        <v>5</v>
      </c>
      <c r="B8" s="342">
        <v>5</v>
      </c>
      <c r="C8" s="72" t="s">
        <v>472</v>
      </c>
      <c r="D8" s="72" t="s">
        <v>473</v>
      </c>
      <c r="E8" s="73">
        <v>7</v>
      </c>
      <c r="F8" s="87" t="s">
        <v>161</v>
      </c>
      <c r="G8" s="88">
        <v>26</v>
      </c>
      <c r="H8" s="88">
        <v>26</v>
      </c>
      <c r="I8" s="89">
        <v>0.65</v>
      </c>
      <c r="J8" s="396" t="s">
        <v>647</v>
      </c>
      <c r="K8" s="87" t="s">
        <v>474</v>
      </c>
    </row>
    <row r="9" spans="1:12" ht="60" x14ac:dyDescent="0.25">
      <c r="A9" s="8">
        <v>6</v>
      </c>
      <c r="B9" s="342">
        <v>6</v>
      </c>
      <c r="C9" s="72" t="s">
        <v>475</v>
      </c>
      <c r="D9" s="72" t="s">
        <v>473</v>
      </c>
      <c r="E9" s="73">
        <v>7</v>
      </c>
      <c r="F9" s="87" t="s">
        <v>162</v>
      </c>
      <c r="G9" s="88">
        <v>26</v>
      </c>
      <c r="H9" s="88">
        <v>26</v>
      </c>
      <c r="I9" s="89">
        <v>0.65</v>
      </c>
      <c r="J9" s="396" t="s">
        <v>647</v>
      </c>
      <c r="K9" s="87" t="s">
        <v>474</v>
      </c>
    </row>
    <row r="10" spans="1:12" ht="60" x14ac:dyDescent="0.25">
      <c r="A10" s="8">
        <v>7</v>
      </c>
      <c r="B10" s="342">
        <v>7</v>
      </c>
      <c r="C10" s="72" t="s">
        <v>476</v>
      </c>
      <c r="D10" s="72" t="s">
        <v>473</v>
      </c>
      <c r="E10" s="73">
        <v>7</v>
      </c>
      <c r="F10" s="87" t="s">
        <v>163</v>
      </c>
      <c r="G10" s="88">
        <v>23</v>
      </c>
      <c r="H10" s="88">
        <v>23</v>
      </c>
      <c r="I10" s="89">
        <v>0.08</v>
      </c>
      <c r="J10" s="396" t="s">
        <v>647</v>
      </c>
      <c r="K10" s="87" t="s">
        <v>474</v>
      </c>
    </row>
    <row r="11" spans="1:12" ht="60" x14ac:dyDescent="0.25">
      <c r="A11" s="8">
        <v>8</v>
      </c>
      <c r="B11" s="342">
        <v>8</v>
      </c>
      <c r="C11" s="72" t="s">
        <v>594</v>
      </c>
      <c r="D11" s="72" t="s">
        <v>587</v>
      </c>
      <c r="E11" s="73">
        <v>7</v>
      </c>
      <c r="F11" s="87" t="s">
        <v>164</v>
      </c>
      <c r="G11" s="88">
        <v>22</v>
      </c>
      <c r="H11" s="88">
        <v>22</v>
      </c>
      <c r="I11" s="89">
        <f>H11/40</f>
        <v>0.55000000000000004</v>
      </c>
      <c r="J11" s="396" t="s">
        <v>647</v>
      </c>
      <c r="K11" s="87" t="s">
        <v>595</v>
      </c>
    </row>
    <row r="12" spans="1:12" ht="60" x14ac:dyDescent="0.25">
      <c r="A12" s="8">
        <v>9</v>
      </c>
      <c r="B12" s="342">
        <v>9</v>
      </c>
      <c r="C12" s="72" t="s">
        <v>456</v>
      </c>
      <c r="D12" s="72" t="s">
        <v>436</v>
      </c>
      <c r="E12" s="73">
        <v>7</v>
      </c>
      <c r="F12" s="87" t="s">
        <v>165</v>
      </c>
      <c r="G12" s="88">
        <v>22</v>
      </c>
      <c r="H12" s="88">
        <v>22</v>
      </c>
      <c r="I12" s="89">
        <v>0.55000000000000004</v>
      </c>
      <c r="J12" s="396" t="s">
        <v>647</v>
      </c>
      <c r="K12" s="87" t="s">
        <v>457</v>
      </c>
    </row>
    <row r="13" spans="1:12" ht="60" x14ac:dyDescent="0.25">
      <c r="A13" s="8">
        <v>10</v>
      </c>
      <c r="B13" s="342">
        <v>10</v>
      </c>
      <c r="C13" s="72" t="s">
        <v>477</v>
      </c>
      <c r="D13" s="72" t="s">
        <v>473</v>
      </c>
      <c r="E13" s="73">
        <v>7</v>
      </c>
      <c r="F13" s="87" t="s">
        <v>166</v>
      </c>
      <c r="G13" s="88">
        <v>21</v>
      </c>
      <c r="H13" s="88">
        <v>21</v>
      </c>
      <c r="I13" s="89">
        <v>0.53</v>
      </c>
      <c r="J13" s="391" t="s">
        <v>647</v>
      </c>
      <c r="K13" s="87" t="s">
        <v>474</v>
      </c>
    </row>
    <row r="14" spans="1:12" ht="60" x14ac:dyDescent="0.25">
      <c r="A14" s="8">
        <v>11</v>
      </c>
      <c r="B14" s="342">
        <v>11</v>
      </c>
      <c r="C14" s="72" t="s">
        <v>478</v>
      </c>
      <c r="D14" s="72" t="s">
        <v>473</v>
      </c>
      <c r="E14" s="73">
        <v>7</v>
      </c>
      <c r="F14" s="87" t="s">
        <v>167</v>
      </c>
      <c r="G14" s="88">
        <v>21</v>
      </c>
      <c r="H14" s="88">
        <v>21</v>
      </c>
      <c r="I14" s="89">
        <v>0.53</v>
      </c>
      <c r="J14" s="87" t="s">
        <v>628</v>
      </c>
      <c r="K14" s="87" t="s">
        <v>474</v>
      </c>
    </row>
    <row r="15" spans="1:12" ht="60" x14ac:dyDescent="0.25">
      <c r="A15" s="8">
        <v>12</v>
      </c>
      <c r="B15" s="342">
        <v>12</v>
      </c>
      <c r="C15" s="72" t="s">
        <v>530</v>
      </c>
      <c r="D15" s="72" t="s">
        <v>532</v>
      </c>
      <c r="E15" s="73">
        <v>7</v>
      </c>
      <c r="F15" s="87" t="s">
        <v>168</v>
      </c>
      <c r="G15" s="88">
        <v>20</v>
      </c>
      <c r="H15" s="88">
        <v>20</v>
      </c>
      <c r="I15" s="89">
        <v>0.5</v>
      </c>
      <c r="J15" s="87" t="s">
        <v>628</v>
      </c>
      <c r="K15" s="87" t="s">
        <v>531</v>
      </c>
    </row>
    <row r="16" spans="1:12" ht="60" x14ac:dyDescent="0.25">
      <c r="A16" s="8">
        <v>13</v>
      </c>
      <c r="B16" s="342">
        <v>13</v>
      </c>
      <c r="C16" s="72" t="s">
        <v>596</v>
      </c>
      <c r="D16" s="72" t="s">
        <v>587</v>
      </c>
      <c r="E16" s="73">
        <v>7</v>
      </c>
      <c r="F16" s="87" t="s">
        <v>169</v>
      </c>
      <c r="G16" s="88">
        <v>20</v>
      </c>
      <c r="H16" s="88">
        <v>20</v>
      </c>
      <c r="I16" s="89">
        <f>H16/40</f>
        <v>0.5</v>
      </c>
      <c r="J16" s="87" t="s">
        <v>628</v>
      </c>
      <c r="K16" s="87" t="s">
        <v>595</v>
      </c>
    </row>
    <row r="17" spans="1:12" ht="45" x14ac:dyDescent="0.25">
      <c r="A17" s="8">
        <v>14</v>
      </c>
      <c r="B17" s="342">
        <v>14</v>
      </c>
      <c r="C17" s="72" t="s">
        <v>544</v>
      </c>
      <c r="D17" s="72" t="s">
        <v>538</v>
      </c>
      <c r="E17" s="73">
        <v>7</v>
      </c>
      <c r="F17" s="87" t="s">
        <v>170</v>
      </c>
      <c r="G17" s="88">
        <v>19</v>
      </c>
      <c r="H17" s="88">
        <v>19</v>
      </c>
      <c r="I17" s="89">
        <v>0.48</v>
      </c>
      <c r="J17" s="87" t="s">
        <v>628</v>
      </c>
      <c r="K17" s="72" t="s">
        <v>545</v>
      </c>
    </row>
    <row r="18" spans="1:12" ht="60" x14ac:dyDescent="0.25">
      <c r="A18" s="8">
        <v>15</v>
      </c>
      <c r="B18" s="342">
        <v>15</v>
      </c>
      <c r="C18" s="72" t="s">
        <v>438</v>
      </c>
      <c r="D18" s="72" t="s">
        <v>436</v>
      </c>
      <c r="E18" s="73">
        <v>7</v>
      </c>
      <c r="F18" s="87" t="s">
        <v>171</v>
      </c>
      <c r="G18" s="88">
        <v>18</v>
      </c>
      <c r="H18" s="88">
        <v>18</v>
      </c>
      <c r="I18" s="89">
        <v>0.45</v>
      </c>
      <c r="J18" s="87" t="s">
        <v>628</v>
      </c>
      <c r="K18" s="87" t="s">
        <v>457</v>
      </c>
    </row>
    <row r="19" spans="1:12" ht="60" x14ac:dyDescent="0.25">
      <c r="A19" s="8">
        <v>16</v>
      </c>
      <c r="B19" s="342">
        <v>16</v>
      </c>
      <c r="C19" s="72" t="s">
        <v>411</v>
      </c>
      <c r="D19" s="72" t="s">
        <v>412</v>
      </c>
      <c r="E19" s="73">
        <v>7</v>
      </c>
      <c r="F19" s="87" t="s">
        <v>172</v>
      </c>
      <c r="G19" s="88">
        <v>17</v>
      </c>
      <c r="H19" s="88">
        <v>17</v>
      </c>
      <c r="I19" s="91">
        <v>0.42499999999999999</v>
      </c>
      <c r="J19" s="87" t="s">
        <v>628</v>
      </c>
      <c r="K19" s="87" t="s">
        <v>424</v>
      </c>
    </row>
    <row r="20" spans="1:12" ht="75" x14ac:dyDescent="0.25">
      <c r="A20" s="8">
        <v>17</v>
      </c>
      <c r="B20" s="342">
        <v>17</v>
      </c>
      <c r="C20" s="72" t="s">
        <v>627</v>
      </c>
      <c r="D20" s="72" t="s">
        <v>626</v>
      </c>
      <c r="E20" s="73">
        <v>7</v>
      </c>
      <c r="F20" s="87" t="s">
        <v>173</v>
      </c>
      <c r="G20" s="88">
        <v>17</v>
      </c>
      <c r="H20" s="88">
        <v>17</v>
      </c>
      <c r="I20" s="89">
        <v>0.43</v>
      </c>
      <c r="J20" s="87" t="s">
        <v>628</v>
      </c>
      <c r="K20" s="87" t="s">
        <v>661</v>
      </c>
    </row>
    <row r="21" spans="1:12" ht="60" x14ac:dyDescent="0.25">
      <c r="A21" s="8">
        <v>18</v>
      </c>
      <c r="B21" s="342">
        <v>18</v>
      </c>
      <c r="C21" s="72" t="s">
        <v>479</v>
      </c>
      <c r="D21" s="72" t="s">
        <v>473</v>
      </c>
      <c r="E21" s="73">
        <v>7</v>
      </c>
      <c r="F21" s="87" t="s">
        <v>174</v>
      </c>
      <c r="G21" s="88">
        <v>13</v>
      </c>
      <c r="H21" s="88">
        <v>13</v>
      </c>
      <c r="I21" s="89">
        <v>0.33</v>
      </c>
      <c r="J21" s="87" t="s">
        <v>628</v>
      </c>
      <c r="K21" s="87" t="s">
        <v>474</v>
      </c>
    </row>
    <row r="22" spans="1:12" ht="60" x14ac:dyDescent="0.25">
      <c r="A22" s="8">
        <v>19</v>
      </c>
      <c r="B22" s="342">
        <v>19</v>
      </c>
      <c r="C22" s="72" t="s">
        <v>571</v>
      </c>
      <c r="D22" s="90" t="s">
        <v>556</v>
      </c>
      <c r="E22" s="73">
        <v>7</v>
      </c>
      <c r="F22" s="87" t="s">
        <v>175</v>
      </c>
      <c r="G22" s="88">
        <v>12</v>
      </c>
      <c r="H22" s="88">
        <v>12</v>
      </c>
      <c r="I22" s="89">
        <v>0.3</v>
      </c>
      <c r="J22" s="87" t="s">
        <v>628</v>
      </c>
      <c r="K22" s="87" t="s">
        <v>570</v>
      </c>
    </row>
    <row r="23" spans="1:12" ht="75" x14ac:dyDescent="0.25">
      <c r="A23" s="8">
        <v>20</v>
      </c>
      <c r="B23" s="342">
        <v>20</v>
      </c>
      <c r="C23" s="72" t="s">
        <v>631</v>
      </c>
      <c r="D23" s="72" t="s">
        <v>626</v>
      </c>
      <c r="E23" s="73">
        <v>7</v>
      </c>
      <c r="F23" s="87" t="s">
        <v>176</v>
      </c>
      <c r="G23" s="88">
        <v>11</v>
      </c>
      <c r="H23" s="88">
        <v>11</v>
      </c>
      <c r="I23" s="89">
        <v>0.28000000000000003</v>
      </c>
      <c r="J23" s="87" t="s">
        <v>628</v>
      </c>
      <c r="K23" s="87" t="s">
        <v>661</v>
      </c>
    </row>
    <row r="24" spans="1:12" ht="60" x14ac:dyDescent="0.25">
      <c r="A24" s="8">
        <v>21</v>
      </c>
      <c r="B24" s="342">
        <v>21</v>
      </c>
      <c r="C24" s="72" t="s">
        <v>690</v>
      </c>
      <c r="D24" s="72" t="s">
        <v>672</v>
      </c>
      <c r="E24" s="73">
        <v>7</v>
      </c>
      <c r="F24" s="72" t="s">
        <v>177</v>
      </c>
      <c r="G24" s="73">
        <v>7</v>
      </c>
      <c r="H24" s="73">
        <v>7</v>
      </c>
      <c r="I24" s="74">
        <v>0.17</v>
      </c>
      <c r="J24" s="87" t="s">
        <v>628</v>
      </c>
      <c r="K24" s="72" t="s">
        <v>689</v>
      </c>
    </row>
    <row r="25" spans="1:12" ht="60.75" x14ac:dyDescent="0.3">
      <c r="A25" s="8">
        <v>22</v>
      </c>
      <c r="B25" s="343">
        <v>1</v>
      </c>
      <c r="C25" s="80" t="s">
        <v>590</v>
      </c>
      <c r="D25" s="80" t="s">
        <v>587</v>
      </c>
      <c r="E25" s="92">
        <v>8</v>
      </c>
      <c r="F25" s="93" t="s">
        <v>179</v>
      </c>
      <c r="G25" s="94">
        <v>27</v>
      </c>
      <c r="H25" s="94">
        <v>27</v>
      </c>
      <c r="I25" s="95">
        <f>H25/40</f>
        <v>0.67500000000000004</v>
      </c>
      <c r="J25" s="394" t="s">
        <v>624</v>
      </c>
      <c r="K25" s="93" t="s">
        <v>597</v>
      </c>
      <c r="L25" s="10" t="s">
        <v>178</v>
      </c>
    </row>
    <row r="26" spans="1:12" ht="60" x14ac:dyDescent="0.25">
      <c r="A26" s="8">
        <v>23</v>
      </c>
      <c r="B26" s="343">
        <v>2</v>
      </c>
      <c r="C26" s="80" t="s">
        <v>458</v>
      </c>
      <c r="D26" s="80" t="s">
        <v>436</v>
      </c>
      <c r="E26" s="92">
        <v>8</v>
      </c>
      <c r="F26" s="93" t="s">
        <v>180</v>
      </c>
      <c r="G26" s="94">
        <v>25</v>
      </c>
      <c r="H26" s="94">
        <v>25</v>
      </c>
      <c r="I26" s="95">
        <v>0.63</v>
      </c>
      <c r="J26" s="394" t="s">
        <v>647</v>
      </c>
      <c r="K26" s="93" t="s">
        <v>457</v>
      </c>
    </row>
    <row r="27" spans="1:12" ht="60" x14ac:dyDescent="0.25">
      <c r="A27" s="8">
        <v>24</v>
      </c>
      <c r="B27" s="343">
        <v>3</v>
      </c>
      <c r="C27" s="80" t="s">
        <v>691</v>
      </c>
      <c r="D27" s="80" t="s">
        <v>672</v>
      </c>
      <c r="E27" s="81">
        <v>8</v>
      </c>
      <c r="F27" s="80" t="s">
        <v>181</v>
      </c>
      <c r="G27" s="81">
        <v>23</v>
      </c>
      <c r="H27" s="81">
        <v>23</v>
      </c>
      <c r="I27" s="82">
        <v>0.57999999999999996</v>
      </c>
      <c r="J27" s="394" t="s">
        <v>647</v>
      </c>
      <c r="K27" s="80" t="s">
        <v>689</v>
      </c>
    </row>
    <row r="28" spans="1:12" ht="60" x14ac:dyDescent="0.25">
      <c r="A28" s="8">
        <v>25</v>
      </c>
      <c r="B28" s="343">
        <v>4</v>
      </c>
      <c r="C28" s="80" t="s">
        <v>509</v>
      </c>
      <c r="D28" s="80" t="s">
        <v>498</v>
      </c>
      <c r="E28" s="92">
        <v>8</v>
      </c>
      <c r="F28" s="93" t="s">
        <v>182</v>
      </c>
      <c r="G28" s="94">
        <v>23</v>
      </c>
      <c r="H28" s="94">
        <v>23</v>
      </c>
      <c r="I28" s="95">
        <v>0.57999999999999996</v>
      </c>
      <c r="J28" s="394" t="s">
        <v>647</v>
      </c>
      <c r="K28" s="93" t="s">
        <v>510</v>
      </c>
    </row>
    <row r="29" spans="1:12" ht="60" x14ac:dyDescent="0.25">
      <c r="A29" s="8">
        <v>26</v>
      </c>
      <c r="B29" s="343">
        <v>5</v>
      </c>
      <c r="C29" s="80" t="s">
        <v>441</v>
      </c>
      <c r="D29" s="80" t="s">
        <v>436</v>
      </c>
      <c r="E29" s="92">
        <v>8</v>
      </c>
      <c r="F29" s="93" t="s">
        <v>183</v>
      </c>
      <c r="G29" s="94">
        <v>22</v>
      </c>
      <c r="H29" s="94">
        <v>22</v>
      </c>
      <c r="I29" s="95">
        <v>0.55000000000000004</v>
      </c>
      <c r="J29" s="394" t="s">
        <v>647</v>
      </c>
      <c r="K29" s="93" t="s">
        <v>457</v>
      </c>
    </row>
    <row r="30" spans="1:12" ht="60" x14ac:dyDescent="0.25">
      <c r="A30" s="8">
        <v>27</v>
      </c>
      <c r="B30" s="343">
        <v>6</v>
      </c>
      <c r="C30" s="80" t="s">
        <v>480</v>
      </c>
      <c r="D30" s="80" t="s">
        <v>473</v>
      </c>
      <c r="E30" s="92">
        <v>8</v>
      </c>
      <c r="F30" s="93" t="s">
        <v>184</v>
      </c>
      <c r="G30" s="94">
        <v>22</v>
      </c>
      <c r="H30" s="94">
        <v>22</v>
      </c>
      <c r="I30" s="95">
        <v>0.55000000000000004</v>
      </c>
      <c r="J30" s="394" t="s">
        <v>647</v>
      </c>
      <c r="K30" s="93" t="s">
        <v>474</v>
      </c>
    </row>
    <row r="31" spans="1:12" ht="60" x14ac:dyDescent="0.25">
      <c r="A31" s="8">
        <v>28</v>
      </c>
      <c r="B31" s="343">
        <v>7</v>
      </c>
      <c r="C31" s="80" t="s">
        <v>459</v>
      </c>
      <c r="D31" s="80" t="s">
        <v>436</v>
      </c>
      <c r="E31" s="92">
        <v>8</v>
      </c>
      <c r="F31" s="93" t="s">
        <v>185</v>
      </c>
      <c r="G31" s="94">
        <v>22</v>
      </c>
      <c r="H31" s="94">
        <v>22</v>
      </c>
      <c r="I31" s="95">
        <v>0.55000000000000004</v>
      </c>
      <c r="J31" s="394" t="s">
        <v>647</v>
      </c>
      <c r="K31" s="93" t="s">
        <v>457</v>
      </c>
    </row>
    <row r="32" spans="1:12" ht="60" x14ac:dyDescent="0.25">
      <c r="A32" s="8">
        <v>29</v>
      </c>
      <c r="B32" s="343">
        <v>8</v>
      </c>
      <c r="C32" s="80" t="s">
        <v>415</v>
      </c>
      <c r="D32" s="80" t="s">
        <v>412</v>
      </c>
      <c r="E32" s="92">
        <v>8</v>
      </c>
      <c r="F32" s="93" t="s">
        <v>186</v>
      </c>
      <c r="G32" s="94">
        <v>21</v>
      </c>
      <c r="H32" s="94">
        <v>21</v>
      </c>
      <c r="I32" s="96">
        <v>0.52500000000000002</v>
      </c>
      <c r="J32" s="394" t="s">
        <v>647</v>
      </c>
      <c r="K32" s="93" t="s">
        <v>424</v>
      </c>
    </row>
    <row r="33" spans="1:11" ht="60" x14ac:dyDescent="0.25">
      <c r="A33" s="8">
        <v>30</v>
      </c>
      <c r="B33" s="343">
        <v>9</v>
      </c>
      <c r="C33" s="80" t="s">
        <v>676</v>
      </c>
      <c r="D33" s="80" t="s">
        <v>672</v>
      </c>
      <c r="E33" s="81">
        <v>8</v>
      </c>
      <c r="F33" s="80" t="s">
        <v>187</v>
      </c>
      <c r="G33" s="81">
        <v>20</v>
      </c>
      <c r="H33" s="81">
        <v>20</v>
      </c>
      <c r="I33" s="82">
        <v>0.55000000000000004</v>
      </c>
      <c r="J33" s="394" t="s">
        <v>647</v>
      </c>
      <c r="K33" s="80" t="s">
        <v>689</v>
      </c>
    </row>
    <row r="34" spans="1:11" ht="60" x14ac:dyDescent="0.25">
      <c r="A34" s="8">
        <v>31</v>
      </c>
      <c r="B34" s="343">
        <v>10</v>
      </c>
      <c r="C34" s="80" t="s">
        <v>446</v>
      </c>
      <c r="D34" s="80" t="s">
        <v>436</v>
      </c>
      <c r="E34" s="92">
        <v>8</v>
      </c>
      <c r="F34" s="93" t="s">
        <v>188</v>
      </c>
      <c r="G34" s="94">
        <v>18</v>
      </c>
      <c r="H34" s="94">
        <v>18</v>
      </c>
      <c r="I34" s="95">
        <v>0.45</v>
      </c>
      <c r="J34" s="394" t="s">
        <v>647</v>
      </c>
      <c r="K34" s="93" t="s">
        <v>457</v>
      </c>
    </row>
    <row r="35" spans="1:11" ht="45" x14ac:dyDescent="0.25">
      <c r="A35" s="8">
        <v>32</v>
      </c>
      <c r="B35" s="343">
        <v>11</v>
      </c>
      <c r="C35" s="80" t="s">
        <v>708</v>
      </c>
      <c r="D35" s="80" t="s">
        <v>702</v>
      </c>
      <c r="E35" s="92">
        <v>8</v>
      </c>
      <c r="F35" s="93" t="s">
        <v>189</v>
      </c>
      <c r="G35" s="94">
        <v>18</v>
      </c>
      <c r="H35" s="94">
        <v>18</v>
      </c>
      <c r="I35" s="94">
        <f>H35/40*100</f>
        <v>45</v>
      </c>
      <c r="J35" s="394" t="s">
        <v>647</v>
      </c>
      <c r="K35" s="93" t="s">
        <v>709</v>
      </c>
    </row>
    <row r="36" spans="1:11" ht="60" x14ac:dyDescent="0.25">
      <c r="A36" s="8">
        <v>33</v>
      </c>
      <c r="B36" s="343">
        <v>12</v>
      </c>
      <c r="C36" s="80" t="s">
        <v>460</v>
      </c>
      <c r="D36" s="80" t="s">
        <v>436</v>
      </c>
      <c r="E36" s="92">
        <v>8</v>
      </c>
      <c r="F36" s="93" t="s">
        <v>190</v>
      </c>
      <c r="G36" s="94">
        <v>18</v>
      </c>
      <c r="H36" s="94">
        <v>18</v>
      </c>
      <c r="I36" s="95">
        <v>0.45</v>
      </c>
      <c r="J36" s="394" t="s">
        <v>647</v>
      </c>
      <c r="K36" s="93" t="s">
        <v>457</v>
      </c>
    </row>
    <row r="37" spans="1:11" ht="60" x14ac:dyDescent="0.25">
      <c r="A37" s="8">
        <v>34</v>
      </c>
      <c r="B37" s="343">
        <v>13</v>
      </c>
      <c r="C37" s="80" t="s">
        <v>443</v>
      </c>
      <c r="D37" s="80" t="s">
        <v>436</v>
      </c>
      <c r="E37" s="92">
        <v>8</v>
      </c>
      <c r="F37" s="93" t="s">
        <v>191</v>
      </c>
      <c r="G37" s="94">
        <v>18</v>
      </c>
      <c r="H37" s="94">
        <v>18</v>
      </c>
      <c r="I37" s="95">
        <v>0.45</v>
      </c>
      <c r="J37" s="394" t="s">
        <v>647</v>
      </c>
      <c r="K37" s="93" t="s">
        <v>457</v>
      </c>
    </row>
    <row r="38" spans="1:11" ht="45" x14ac:dyDescent="0.25">
      <c r="A38" s="8">
        <v>35</v>
      </c>
      <c r="B38" s="343">
        <v>14</v>
      </c>
      <c r="C38" s="93" t="s">
        <v>390</v>
      </c>
      <c r="D38" s="80" t="s">
        <v>391</v>
      </c>
      <c r="E38" s="81">
        <v>8</v>
      </c>
      <c r="F38" s="93" t="s">
        <v>192</v>
      </c>
      <c r="G38" s="94">
        <v>17</v>
      </c>
      <c r="H38" s="94">
        <v>17</v>
      </c>
      <c r="I38" s="95">
        <v>0.43</v>
      </c>
      <c r="J38" s="93" t="s">
        <v>628</v>
      </c>
      <c r="K38" s="93" t="s">
        <v>398</v>
      </c>
    </row>
    <row r="39" spans="1:11" ht="60" x14ac:dyDescent="0.25">
      <c r="A39" s="8">
        <v>36</v>
      </c>
      <c r="B39" s="343">
        <v>15</v>
      </c>
      <c r="C39" s="93" t="s">
        <v>461</v>
      </c>
      <c r="D39" s="80" t="s">
        <v>436</v>
      </c>
      <c r="E39" s="81">
        <v>8</v>
      </c>
      <c r="F39" s="93" t="s">
        <v>193</v>
      </c>
      <c r="G39" s="94">
        <v>17</v>
      </c>
      <c r="H39" s="94">
        <v>17</v>
      </c>
      <c r="I39" s="95">
        <v>0.43</v>
      </c>
      <c r="J39" s="93" t="s">
        <v>628</v>
      </c>
      <c r="K39" s="93" t="s">
        <v>457</v>
      </c>
    </row>
    <row r="40" spans="1:11" ht="45" x14ac:dyDescent="0.25">
      <c r="A40" s="8">
        <v>37</v>
      </c>
      <c r="B40" s="343">
        <v>16</v>
      </c>
      <c r="C40" s="93" t="s">
        <v>710</v>
      </c>
      <c r="D40" s="80" t="s">
        <v>702</v>
      </c>
      <c r="E40" s="81">
        <v>8</v>
      </c>
      <c r="F40" s="93" t="s">
        <v>194</v>
      </c>
      <c r="G40" s="94">
        <v>16</v>
      </c>
      <c r="H40" s="94">
        <v>16</v>
      </c>
      <c r="I40" s="94">
        <f t="shared" ref="I40" si="0">H40/40*100</f>
        <v>40</v>
      </c>
      <c r="J40" s="93" t="s">
        <v>628</v>
      </c>
      <c r="K40" s="93" t="s">
        <v>709</v>
      </c>
    </row>
    <row r="41" spans="1:11" ht="60" x14ac:dyDescent="0.25">
      <c r="A41" s="8">
        <v>38</v>
      </c>
      <c r="B41" s="343">
        <v>17</v>
      </c>
      <c r="C41" s="93" t="s">
        <v>515</v>
      </c>
      <c r="D41" s="80" t="s">
        <v>523</v>
      </c>
      <c r="E41" s="81">
        <v>8</v>
      </c>
      <c r="F41" s="93" t="s">
        <v>195</v>
      </c>
      <c r="G41" s="94">
        <v>16</v>
      </c>
      <c r="H41" s="94">
        <v>16</v>
      </c>
      <c r="I41" s="95">
        <v>0.4</v>
      </c>
      <c r="J41" s="93" t="s">
        <v>628</v>
      </c>
      <c r="K41" s="93" t="s">
        <v>531</v>
      </c>
    </row>
    <row r="42" spans="1:11" ht="60" x14ac:dyDescent="0.25">
      <c r="A42" s="8">
        <v>39</v>
      </c>
      <c r="B42" s="343">
        <v>18</v>
      </c>
      <c r="C42" s="93" t="s">
        <v>612</v>
      </c>
      <c r="D42" s="80" t="s">
        <v>610</v>
      </c>
      <c r="E42" s="81">
        <v>8</v>
      </c>
      <c r="F42" s="93" t="s">
        <v>196</v>
      </c>
      <c r="G42" s="94">
        <v>16</v>
      </c>
      <c r="H42" s="94">
        <v>16</v>
      </c>
      <c r="I42" s="95">
        <v>0.4</v>
      </c>
      <c r="J42" s="93" t="s">
        <v>628</v>
      </c>
      <c r="K42" s="93" t="s">
        <v>618</v>
      </c>
    </row>
    <row r="43" spans="1:11" ht="75" x14ac:dyDescent="0.25">
      <c r="A43" s="8">
        <v>40</v>
      </c>
      <c r="B43" s="343">
        <v>19</v>
      </c>
      <c r="C43" s="93" t="s">
        <v>662</v>
      </c>
      <c r="D43" s="80" t="s">
        <v>626</v>
      </c>
      <c r="E43" s="81">
        <v>8</v>
      </c>
      <c r="F43" s="93" t="s">
        <v>197</v>
      </c>
      <c r="G43" s="94">
        <v>16</v>
      </c>
      <c r="H43" s="94">
        <v>16</v>
      </c>
      <c r="I43" s="95">
        <v>0.4</v>
      </c>
      <c r="J43" s="93" t="s">
        <v>628</v>
      </c>
      <c r="K43" s="93" t="s">
        <v>661</v>
      </c>
    </row>
    <row r="44" spans="1:11" ht="60" x14ac:dyDescent="0.25">
      <c r="A44" s="8">
        <v>41</v>
      </c>
      <c r="B44" s="343">
        <v>20</v>
      </c>
      <c r="C44" s="93" t="s">
        <v>481</v>
      </c>
      <c r="D44" s="80" t="s">
        <v>473</v>
      </c>
      <c r="E44" s="81">
        <v>8</v>
      </c>
      <c r="F44" s="93" t="s">
        <v>198</v>
      </c>
      <c r="G44" s="94">
        <v>15</v>
      </c>
      <c r="H44" s="94">
        <v>15</v>
      </c>
      <c r="I44" s="95">
        <v>0.38</v>
      </c>
      <c r="J44" s="93" t="s">
        <v>628</v>
      </c>
      <c r="K44" s="93" t="s">
        <v>474</v>
      </c>
    </row>
    <row r="45" spans="1:11" ht="45" x14ac:dyDescent="0.25">
      <c r="A45" s="8">
        <v>42</v>
      </c>
      <c r="B45" s="343">
        <v>21</v>
      </c>
      <c r="C45" s="93" t="s">
        <v>711</v>
      </c>
      <c r="D45" s="80" t="s">
        <v>702</v>
      </c>
      <c r="E45" s="81">
        <v>8</v>
      </c>
      <c r="F45" s="93" t="s">
        <v>199</v>
      </c>
      <c r="G45" s="94">
        <v>15</v>
      </c>
      <c r="H45" s="94">
        <v>15</v>
      </c>
      <c r="I45" s="94">
        <f t="shared" ref="I45" si="1">H45/40*100</f>
        <v>37.5</v>
      </c>
      <c r="J45" s="93" t="s">
        <v>628</v>
      </c>
      <c r="K45" s="93" t="s">
        <v>709</v>
      </c>
    </row>
    <row r="46" spans="1:11" ht="45" x14ac:dyDescent="0.25">
      <c r="A46" s="8">
        <v>43</v>
      </c>
      <c r="B46" s="343">
        <v>22</v>
      </c>
      <c r="C46" s="93" t="s">
        <v>399</v>
      </c>
      <c r="D46" s="80" t="s">
        <v>391</v>
      </c>
      <c r="E46" s="81">
        <v>8</v>
      </c>
      <c r="F46" s="93" t="s">
        <v>200</v>
      </c>
      <c r="G46" s="94">
        <v>13</v>
      </c>
      <c r="H46" s="94">
        <v>13</v>
      </c>
      <c r="I46" s="95">
        <v>0.33</v>
      </c>
      <c r="J46" s="93" t="s">
        <v>628</v>
      </c>
      <c r="K46" s="93" t="s">
        <v>398</v>
      </c>
    </row>
    <row r="47" spans="1:11" ht="75" x14ac:dyDescent="0.25">
      <c r="A47" s="8">
        <v>44</v>
      </c>
      <c r="B47" s="343">
        <v>23</v>
      </c>
      <c r="C47" s="93" t="s">
        <v>636</v>
      </c>
      <c r="D47" s="80" t="s">
        <v>626</v>
      </c>
      <c r="E47" s="81">
        <v>8</v>
      </c>
      <c r="F47" s="93" t="s">
        <v>201</v>
      </c>
      <c r="G47" s="94">
        <v>13</v>
      </c>
      <c r="H47" s="94">
        <v>13</v>
      </c>
      <c r="I47" s="95">
        <v>0.33</v>
      </c>
      <c r="J47" s="93" t="s">
        <v>628</v>
      </c>
      <c r="K47" s="93" t="s">
        <v>661</v>
      </c>
    </row>
    <row r="48" spans="1:11" ht="75" x14ac:dyDescent="0.25">
      <c r="A48" s="8">
        <v>45</v>
      </c>
      <c r="B48" s="343">
        <v>24</v>
      </c>
      <c r="C48" s="93" t="s">
        <v>635</v>
      </c>
      <c r="D48" s="80" t="s">
        <v>626</v>
      </c>
      <c r="E48" s="81">
        <v>8</v>
      </c>
      <c r="F48" s="93" t="s">
        <v>202</v>
      </c>
      <c r="G48" s="94">
        <v>13</v>
      </c>
      <c r="H48" s="94">
        <v>13</v>
      </c>
      <c r="I48" s="95">
        <v>0.33</v>
      </c>
      <c r="J48" s="93" t="s">
        <v>628</v>
      </c>
      <c r="K48" s="93" t="s">
        <v>661</v>
      </c>
    </row>
    <row r="49" spans="1:12" ht="60" x14ac:dyDescent="0.25">
      <c r="A49" s="8">
        <v>46</v>
      </c>
      <c r="B49" s="343">
        <v>25</v>
      </c>
      <c r="C49" s="93" t="s">
        <v>559</v>
      </c>
      <c r="D49" s="97" t="s">
        <v>556</v>
      </c>
      <c r="E49" s="81">
        <v>8</v>
      </c>
      <c r="F49" s="93" t="s">
        <v>203</v>
      </c>
      <c r="G49" s="94">
        <v>11</v>
      </c>
      <c r="H49" s="94">
        <v>11</v>
      </c>
      <c r="I49" s="95">
        <v>0.27</v>
      </c>
      <c r="J49" s="93" t="s">
        <v>628</v>
      </c>
      <c r="K49" s="93" t="s">
        <v>570</v>
      </c>
    </row>
    <row r="50" spans="1:12" ht="45" x14ac:dyDescent="0.25">
      <c r="A50" s="8">
        <v>47</v>
      </c>
      <c r="B50" s="343">
        <v>26</v>
      </c>
      <c r="C50" s="93" t="s">
        <v>546</v>
      </c>
      <c r="D50" s="80" t="s">
        <v>538</v>
      </c>
      <c r="E50" s="81">
        <v>8</v>
      </c>
      <c r="F50" s="93" t="s">
        <v>204</v>
      </c>
      <c r="G50" s="94">
        <v>10</v>
      </c>
      <c r="H50" s="94">
        <v>10</v>
      </c>
      <c r="I50" s="95">
        <v>0.25</v>
      </c>
      <c r="J50" s="93" t="s">
        <v>628</v>
      </c>
      <c r="K50" s="80" t="s">
        <v>545</v>
      </c>
    </row>
    <row r="51" spans="1:12" ht="60" x14ac:dyDescent="0.25">
      <c r="A51" s="8">
        <v>48</v>
      </c>
      <c r="B51" s="343">
        <v>27</v>
      </c>
      <c r="C51" s="93" t="s">
        <v>425</v>
      </c>
      <c r="D51" s="80" t="s">
        <v>412</v>
      </c>
      <c r="E51" s="81">
        <v>8</v>
      </c>
      <c r="F51" s="93" t="s">
        <v>205</v>
      </c>
      <c r="G51" s="94">
        <v>9</v>
      </c>
      <c r="H51" s="94">
        <v>9</v>
      </c>
      <c r="I51" s="96">
        <v>0.22500000000000001</v>
      </c>
      <c r="J51" s="93" t="s">
        <v>628</v>
      </c>
      <c r="K51" s="93" t="s">
        <v>424</v>
      </c>
    </row>
    <row r="52" spans="1:12" ht="45.75" x14ac:dyDescent="0.3">
      <c r="A52" s="8">
        <v>49</v>
      </c>
      <c r="B52" s="284">
        <v>1</v>
      </c>
      <c r="C52" s="98" t="s">
        <v>547</v>
      </c>
      <c r="D52" s="75" t="s">
        <v>538</v>
      </c>
      <c r="E52" s="99">
        <v>9</v>
      </c>
      <c r="F52" s="98" t="s">
        <v>206</v>
      </c>
      <c r="G52" s="99">
        <v>57</v>
      </c>
      <c r="H52" s="99">
        <v>57</v>
      </c>
      <c r="I52" s="100">
        <v>0.72</v>
      </c>
      <c r="J52" s="46" t="s">
        <v>624</v>
      </c>
      <c r="K52" s="75" t="s">
        <v>545</v>
      </c>
      <c r="L52" s="10" t="s">
        <v>218</v>
      </c>
    </row>
    <row r="53" spans="1:12" ht="60" x14ac:dyDescent="0.25">
      <c r="A53" s="8">
        <v>50</v>
      </c>
      <c r="B53" s="284">
        <v>2</v>
      </c>
      <c r="C53" s="98" t="s">
        <v>520</v>
      </c>
      <c r="D53" s="75" t="s">
        <v>532</v>
      </c>
      <c r="E53" s="99">
        <v>9</v>
      </c>
      <c r="F53" s="98" t="s">
        <v>207</v>
      </c>
      <c r="G53" s="99">
        <v>47</v>
      </c>
      <c r="H53" s="99">
        <v>47</v>
      </c>
      <c r="I53" s="100">
        <v>0.59</v>
      </c>
      <c r="J53" s="46" t="s">
        <v>647</v>
      </c>
      <c r="K53" s="98" t="s">
        <v>531</v>
      </c>
    </row>
    <row r="54" spans="1:12" ht="75" x14ac:dyDescent="0.25">
      <c r="A54" s="8">
        <v>51</v>
      </c>
      <c r="B54" s="284">
        <v>3</v>
      </c>
      <c r="C54" s="98" t="s">
        <v>640</v>
      </c>
      <c r="D54" s="75" t="s">
        <v>626</v>
      </c>
      <c r="E54" s="99">
        <v>9</v>
      </c>
      <c r="F54" s="98" t="s">
        <v>208</v>
      </c>
      <c r="G54" s="99">
        <v>44</v>
      </c>
      <c r="H54" s="99">
        <v>44</v>
      </c>
      <c r="I54" s="100">
        <v>0.56000000000000005</v>
      </c>
      <c r="J54" s="46" t="s">
        <v>647</v>
      </c>
      <c r="K54" s="98" t="s">
        <v>661</v>
      </c>
    </row>
    <row r="55" spans="1:12" ht="60" x14ac:dyDescent="0.25">
      <c r="A55" s="8">
        <v>52</v>
      </c>
      <c r="B55" s="284">
        <v>4</v>
      </c>
      <c r="C55" s="75" t="s">
        <v>692</v>
      </c>
      <c r="D55" s="75" t="s">
        <v>672</v>
      </c>
      <c r="E55" s="76">
        <v>9</v>
      </c>
      <c r="F55" s="75" t="s">
        <v>209</v>
      </c>
      <c r="G55" s="76">
        <v>44</v>
      </c>
      <c r="H55" s="76">
        <v>44</v>
      </c>
      <c r="I55" s="76">
        <v>56</v>
      </c>
      <c r="J55" s="46" t="s">
        <v>647</v>
      </c>
      <c r="K55" s="75" t="s">
        <v>689</v>
      </c>
    </row>
    <row r="56" spans="1:12" ht="60" x14ac:dyDescent="0.25">
      <c r="A56" s="8">
        <v>53</v>
      </c>
      <c r="B56" s="284">
        <v>5</v>
      </c>
      <c r="C56" s="98" t="s">
        <v>482</v>
      </c>
      <c r="D56" s="75" t="s">
        <v>473</v>
      </c>
      <c r="E56" s="99">
        <v>9</v>
      </c>
      <c r="F56" s="98" t="s">
        <v>210</v>
      </c>
      <c r="G56" s="99">
        <v>43</v>
      </c>
      <c r="H56" s="99">
        <v>43</v>
      </c>
      <c r="I56" s="100">
        <v>0.54</v>
      </c>
      <c r="J56" s="46" t="s">
        <v>647</v>
      </c>
      <c r="K56" s="98" t="s">
        <v>474</v>
      </c>
    </row>
    <row r="57" spans="1:12" ht="60" x14ac:dyDescent="0.25">
      <c r="A57" s="8">
        <v>54</v>
      </c>
      <c r="B57" s="284">
        <v>6</v>
      </c>
      <c r="C57" s="98" t="s">
        <v>450</v>
      </c>
      <c r="D57" s="75" t="s">
        <v>436</v>
      </c>
      <c r="E57" s="99">
        <v>9</v>
      </c>
      <c r="F57" s="98" t="s">
        <v>211</v>
      </c>
      <c r="G57" s="99">
        <v>42</v>
      </c>
      <c r="H57" s="99">
        <v>42</v>
      </c>
      <c r="I57" s="100">
        <v>0.53</v>
      </c>
      <c r="J57" s="98" t="s">
        <v>628</v>
      </c>
      <c r="K57" s="98" t="s">
        <v>457</v>
      </c>
    </row>
    <row r="58" spans="1:12" ht="45" x14ac:dyDescent="0.25">
      <c r="A58" s="8">
        <v>55</v>
      </c>
      <c r="B58" s="284">
        <v>7</v>
      </c>
      <c r="C58" s="98" t="s">
        <v>712</v>
      </c>
      <c r="D58" s="75" t="s">
        <v>702</v>
      </c>
      <c r="E58" s="99">
        <v>9</v>
      </c>
      <c r="F58" s="98" t="s">
        <v>212</v>
      </c>
      <c r="G58" s="99">
        <v>41</v>
      </c>
      <c r="H58" s="99">
        <v>41</v>
      </c>
      <c r="I58" s="101">
        <f>H58/79*100</f>
        <v>51.898734177215189</v>
      </c>
      <c r="J58" s="98" t="s">
        <v>628</v>
      </c>
      <c r="K58" s="98" t="s">
        <v>709</v>
      </c>
    </row>
    <row r="59" spans="1:12" ht="60" x14ac:dyDescent="0.25">
      <c r="A59" s="8">
        <v>56</v>
      </c>
      <c r="B59" s="284">
        <v>8</v>
      </c>
      <c r="C59" s="98" t="s">
        <v>566</v>
      </c>
      <c r="D59" s="102" t="s">
        <v>556</v>
      </c>
      <c r="E59" s="99">
        <v>9</v>
      </c>
      <c r="F59" s="98" t="s">
        <v>213</v>
      </c>
      <c r="G59" s="99">
        <v>38</v>
      </c>
      <c r="H59" s="99">
        <v>38</v>
      </c>
      <c r="I59" s="100">
        <v>0.48</v>
      </c>
      <c r="J59" s="98" t="s">
        <v>628</v>
      </c>
      <c r="K59" s="98" t="s">
        <v>570</v>
      </c>
    </row>
    <row r="60" spans="1:12" ht="60" x14ac:dyDescent="0.25">
      <c r="A60" s="8">
        <v>57</v>
      </c>
      <c r="B60" s="284">
        <v>9</v>
      </c>
      <c r="C60" s="98" t="s">
        <v>572</v>
      </c>
      <c r="D60" s="102" t="s">
        <v>556</v>
      </c>
      <c r="E60" s="99">
        <v>9</v>
      </c>
      <c r="F60" s="98" t="s">
        <v>214</v>
      </c>
      <c r="G60" s="99">
        <v>35</v>
      </c>
      <c r="H60" s="99">
        <v>35</v>
      </c>
      <c r="I60" s="100">
        <v>0.46</v>
      </c>
      <c r="J60" s="98" t="s">
        <v>628</v>
      </c>
      <c r="K60" s="98" t="s">
        <v>570</v>
      </c>
    </row>
    <row r="61" spans="1:12" ht="60" x14ac:dyDescent="0.25">
      <c r="A61" s="8">
        <v>58</v>
      </c>
      <c r="B61" s="284">
        <v>10</v>
      </c>
      <c r="C61" s="98" t="s">
        <v>426</v>
      </c>
      <c r="D61" s="75" t="s">
        <v>412</v>
      </c>
      <c r="E61" s="99">
        <v>9</v>
      </c>
      <c r="F61" s="98" t="s">
        <v>215</v>
      </c>
      <c r="G61" s="99">
        <v>32</v>
      </c>
      <c r="H61" s="99">
        <v>32</v>
      </c>
      <c r="I61" s="103">
        <v>0.40500000000000003</v>
      </c>
      <c r="J61" s="98" t="s">
        <v>628</v>
      </c>
      <c r="K61" s="98" t="s">
        <v>427</v>
      </c>
    </row>
    <row r="62" spans="1:12" s="60" customFormat="1" ht="60" x14ac:dyDescent="0.25">
      <c r="A62" s="8">
        <v>59</v>
      </c>
      <c r="B62" s="284">
        <v>11</v>
      </c>
      <c r="C62" s="102" t="s">
        <v>1622</v>
      </c>
      <c r="D62" s="75" t="s">
        <v>1623</v>
      </c>
      <c r="E62" s="99">
        <v>9</v>
      </c>
      <c r="F62" s="98" t="s">
        <v>216</v>
      </c>
      <c r="G62" s="99">
        <v>17</v>
      </c>
      <c r="H62" s="99">
        <v>17</v>
      </c>
      <c r="I62" s="100">
        <v>0.22</v>
      </c>
      <c r="J62" s="98" t="s">
        <v>628</v>
      </c>
      <c r="K62" s="102" t="s">
        <v>618</v>
      </c>
    </row>
    <row r="63" spans="1:12" ht="45" x14ac:dyDescent="0.25">
      <c r="A63" s="8">
        <v>60</v>
      </c>
      <c r="B63" s="284">
        <v>12</v>
      </c>
      <c r="C63" s="98" t="s">
        <v>713</v>
      </c>
      <c r="D63" s="75" t="s">
        <v>702</v>
      </c>
      <c r="E63" s="99">
        <v>9</v>
      </c>
      <c r="F63" s="98" t="s">
        <v>217</v>
      </c>
      <c r="G63" s="99">
        <v>15</v>
      </c>
      <c r="H63" s="99">
        <v>15</v>
      </c>
      <c r="I63" s="101">
        <f t="shared" ref="I63" si="2">H63/79*100</f>
        <v>18.9873417721519</v>
      </c>
      <c r="J63" s="98" t="s">
        <v>628</v>
      </c>
      <c r="K63" s="98" t="s">
        <v>709</v>
      </c>
    </row>
    <row r="64" spans="1:12" ht="60.75" x14ac:dyDescent="0.3">
      <c r="A64" s="8">
        <v>61</v>
      </c>
      <c r="B64" s="301">
        <v>1</v>
      </c>
      <c r="C64" s="104" t="s">
        <v>483</v>
      </c>
      <c r="D64" s="83" t="s">
        <v>473</v>
      </c>
      <c r="E64" s="105">
        <v>10</v>
      </c>
      <c r="F64" s="104" t="s">
        <v>219</v>
      </c>
      <c r="G64" s="105">
        <v>64</v>
      </c>
      <c r="H64" s="105">
        <v>64</v>
      </c>
      <c r="I64" s="106">
        <v>0.71</v>
      </c>
      <c r="J64" s="378" t="s">
        <v>624</v>
      </c>
      <c r="K64" s="104" t="s">
        <v>484</v>
      </c>
      <c r="L64" s="10" t="s">
        <v>241</v>
      </c>
    </row>
    <row r="65" spans="1:11" ht="60" x14ac:dyDescent="0.25">
      <c r="A65" s="8">
        <v>62</v>
      </c>
      <c r="B65" s="301">
        <v>2</v>
      </c>
      <c r="C65" s="104" t="s">
        <v>485</v>
      </c>
      <c r="D65" s="83" t="s">
        <v>473</v>
      </c>
      <c r="E65" s="105">
        <v>10</v>
      </c>
      <c r="F65" s="104" t="s">
        <v>220</v>
      </c>
      <c r="G65" s="105">
        <v>64</v>
      </c>
      <c r="H65" s="105">
        <v>64</v>
      </c>
      <c r="I65" s="106">
        <v>0.71</v>
      </c>
      <c r="J65" s="378" t="s">
        <v>624</v>
      </c>
      <c r="K65" s="104" t="s">
        <v>484</v>
      </c>
    </row>
    <row r="66" spans="1:11" ht="75" x14ac:dyDescent="0.25">
      <c r="A66" s="8">
        <v>63</v>
      </c>
      <c r="B66" s="301">
        <v>3</v>
      </c>
      <c r="C66" s="104" t="s">
        <v>650</v>
      </c>
      <c r="D66" s="83" t="s">
        <v>626</v>
      </c>
      <c r="E66" s="105">
        <v>10</v>
      </c>
      <c r="F66" s="104" t="s">
        <v>221</v>
      </c>
      <c r="G66" s="105">
        <v>63</v>
      </c>
      <c r="H66" s="105">
        <v>63</v>
      </c>
      <c r="I66" s="106">
        <v>0.7</v>
      </c>
      <c r="J66" s="378" t="s">
        <v>647</v>
      </c>
      <c r="K66" s="104" t="s">
        <v>661</v>
      </c>
    </row>
    <row r="67" spans="1:11" ht="60" x14ac:dyDescent="0.25">
      <c r="A67" s="8">
        <v>64</v>
      </c>
      <c r="B67" s="301">
        <v>4</v>
      </c>
      <c r="C67" s="104" t="s">
        <v>462</v>
      </c>
      <c r="D67" s="83" t="s">
        <v>436</v>
      </c>
      <c r="E67" s="105">
        <v>10</v>
      </c>
      <c r="F67" s="104" t="s">
        <v>222</v>
      </c>
      <c r="G67" s="105">
        <v>58</v>
      </c>
      <c r="H67" s="105">
        <v>58</v>
      </c>
      <c r="I67" s="106">
        <v>0.64</v>
      </c>
      <c r="J67" s="378" t="s">
        <v>647</v>
      </c>
      <c r="K67" s="104" t="s">
        <v>457</v>
      </c>
    </row>
    <row r="68" spans="1:11" ht="75" x14ac:dyDescent="0.25">
      <c r="A68" s="8">
        <v>65</v>
      </c>
      <c r="B68" s="301">
        <v>5</v>
      </c>
      <c r="C68" s="104" t="s">
        <v>648</v>
      </c>
      <c r="D68" s="83" t="s">
        <v>626</v>
      </c>
      <c r="E68" s="105">
        <v>10</v>
      </c>
      <c r="F68" s="104" t="s">
        <v>223</v>
      </c>
      <c r="G68" s="105">
        <v>55</v>
      </c>
      <c r="H68" s="105">
        <v>55</v>
      </c>
      <c r="I68" s="106">
        <v>0.61</v>
      </c>
      <c r="J68" s="378" t="s">
        <v>647</v>
      </c>
      <c r="K68" s="104" t="s">
        <v>661</v>
      </c>
    </row>
    <row r="69" spans="1:11" ht="45" x14ac:dyDescent="0.25">
      <c r="A69" s="8">
        <v>66</v>
      </c>
      <c r="B69" s="301">
        <v>6</v>
      </c>
      <c r="C69" s="104" t="s">
        <v>400</v>
      </c>
      <c r="D69" s="83" t="s">
        <v>391</v>
      </c>
      <c r="E69" s="105">
        <v>10</v>
      </c>
      <c r="F69" s="104" t="s">
        <v>224</v>
      </c>
      <c r="G69" s="105">
        <v>54</v>
      </c>
      <c r="H69" s="105">
        <v>54</v>
      </c>
      <c r="I69" s="106">
        <v>0.6</v>
      </c>
      <c r="J69" s="378" t="s">
        <v>647</v>
      </c>
      <c r="K69" s="104" t="s">
        <v>398</v>
      </c>
    </row>
    <row r="70" spans="1:11" ht="75" x14ac:dyDescent="0.25">
      <c r="A70" s="8">
        <v>67</v>
      </c>
      <c r="B70" s="301">
        <v>7</v>
      </c>
      <c r="C70" s="104" t="s">
        <v>646</v>
      </c>
      <c r="D70" s="83" t="s">
        <v>626</v>
      </c>
      <c r="E70" s="105">
        <v>10</v>
      </c>
      <c r="F70" s="104" t="s">
        <v>225</v>
      </c>
      <c r="G70" s="105">
        <v>53</v>
      </c>
      <c r="H70" s="105">
        <v>53</v>
      </c>
      <c r="I70" s="106">
        <v>0.59</v>
      </c>
      <c r="J70" s="378" t="s">
        <v>647</v>
      </c>
      <c r="K70" s="104" t="s">
        <v>661</v>
      </c>
    </row>
    <row r="71" spans="1:11" ht="60" x14ac:dyDescent="0.25">
      <c r="A71" s="8">
        <v>68</v>
      </c>
      <c r="B71" s="301">
        <v>8</v>
      </c>
      <c r="C71" s="104" t="s">
        <v>598</v>
      </c>
      <c r="D71" s="83" t="s">
        <v>587</v>
      </c>
      <c r="E71" s="105">
        <v>10</v>
      </c>
      <c r="F71" s="104" t="s">
        <v>226</v>
      </c>
      <c r="G71" s="105">
        <v>53</v>
      </c>
      <c r="H71" s="105">
        <v>53</v>
      </c>
      <c r="I71" s="106">
        <f>H71/90</f>
        <v>0.58888888888888891</v>
      </c>
      <c r="J71" s="378" t="s">
        <v>647</v>
      </c>
      <c r="K71" s="104" t="s">
        <v>595</v>
      </c>
    </row>
    <row r="72" spans="1:11" ht="60" x14ac:dyDescent="0.25">
      <c r="A72" s="8">
        <v>69</v>
      </c>
      <c r="B72" s="301">
        <v>9</v>
      </c>
      <c r="C72" s="83" t="s">
        <v>685</v>
      </c>
      <c r="D72" s="83" t="s">
        <v>672</v>
      </c>
      <c r="E72" s="84">
        <v>10</v>
      </c>
      <c r="F72" s="83" t="s">
        <v>227</v>
      </c>
      <c r="G72" s="84">
        <v>51</v>
      </c>
      <c r="H72" s="84">
        <v>51</v>
      </c>
      <c r="I72" s="84">
        <v>56.7</v>
      </c>
      <c r="J72" s="378" t="s">
        <v>647</v>
      </c>
      <c r="K72" s="83" t="s">
        <v>689</v>
      </c>
    </row>
    <row r="73" spans="1:11" ht="75" x14ac:dyDescent="0.25">
      <c r="A73" s="8">
        <v>70</v>
      </c>
      <c r="B73" s="301">
        <v>10</v>
      </c>
      <c r="C73" s="104" t="s">
        <v>645</v>
      </c>
      <c r="D73" s="83" t="s">
        <v>626</v>
      </c>
      <c r="E73" s="105">
        <v>10</v>
      </c>
      <c r="F73" s="104" t="s">
        <v>228</v>
      </c>
      <c r="G73" s="105">
        <v>49</v>
      </c>
      <c r="H73" s="105">
        <v>49</v>
      </c>
      <c r="I73" s="106">
        <v>0.54</v>
      </c>
      <c r="J73" s="378" t="s">
        <v>647</v>
      </c>
      <c r="K73" s="104" t="s">
        <v>661</v>
      </c>
    </row>
    <row r="74" spans="1:11" ht="60" x14ac:dyDescent="0.25">
      <c r="A74" s="8">
        <v>71</v>
      </c>
      <c r="B74" s="301">
        <v>11</v>
      </c>
      <c r="C74" s="104" t="s">
        <v>573</v>
      </c>
      <c r="D74" s="107" t="s">
        <v>556</v>
      </c>
      <c r="E74" s="105">
        <v>10</v>
      </c>
      <c r="F74" s="104" t="s">
        <v>229</v>
      </c>
      <c r="G74" s="105">
        <v>46</v>
      </c>
      <c r="H74" s="105">
        <v>46</v>
      </c>
      <c r="I74" s="106">
        <v>0.51</v>
      </c>
      <c r="J74" s="104" t="s">
        <v>628</v>
      </c>
      <c r="K74" s="104" t="s">
        <v>570</v>
      </c>
    </row>
    <row r="75" spans="1:11" ht="60" x14ac:dyDescent="0.25">
      <c r="A75" s="8">
        <v>72</v>
      </c>
      <c r="B75" s="301">
        <v>12</v>
      </c>
      <c r="C75" s="83" t="s">
        <v>693</v>
      </c>
      <c r="D75" s="83" t="s">
        <v>672</v>
      </c>
      <c r="E75" s="84">
        <v>10</v>
      </c>
      <c r="F75" s="83" t="s">
        <v>230</v>
      </c>
      <c r="G75" s="84">
        <v>46</v>
      </c>
      <c r="H75" s="84">
        <v>46</v>
      </c>
      <c r="I75" s="84">
        <v>51.1</v>
      </c>
      <c r="J75" s="104" t="s">
        <v>628</v>
      </c>
      <c r="K75" s="83" t="s">
        <v>689</v>
      </c>
    </row>
    <row r="76" spans="1:11" ht="60" x14ac:dyDescent="0.25">
      <c r="A76" s="8">
        <v>73</v>
      </c>
      <c r="B76" s="301">
        <v>13</v>
      </c>
      <c r="C76" s="104" t="s">
        <v>599</v>
      </c>
      <c r="D76" s="83" t="s">
        <v>587</v>
      </c>
      <c r="E76" s="105">
        <v>10</v>
      </c>
      <c r="F76" s="104" t="s">
        <v>231</v>
      </c>
      <c r="G76" s="105">
        <v>45</v>
      </c>
      <c r="H76" s="105">
        <v>45</v>
      </c>
      <c r="I76" s="106">
        <f>H76/90</f>
        <v>0.5</v>
      </c>
      <c r="J76" s="104" t="s">
        <v>628</v>
      </c>
      <c r="K76" s="104" t="s">
        <v>595</v>
      </c>
    </row>
    <row r="77" spans="1:11" ht="45" x14ac:dyDescent="0.25">
      <c r="A77" s="8">
        <v>74</v>
      </c>
      <c r="B77" s="301">
        <v>14</v>
      </c>
      <c r="C77" s="104" t="s">
        <v>533</v>
      </c>
      <c r="D77" s="83" t="s">
        <v>521</v>
      </c>
      <c r="E77" s="105">
        <v>10</v>
      </c>
      <c r="F77" s="104" t="s">
        <v>232</v>
      </c>
      <c r="G77" s="105">
        <v>34</v>
      </c>
      <c r="H77" s="105">
        <v>34</v>
      </c>
      <c r="I77" s="106">
        <v>0.38</v>
      </c>
      <c r="J77" s="104" t="s">
        <v>628</v>
      </c>
      <c r="K77" s="104" t="s">
        <v>531</v>
      </c>
    </row>
    <row r="78" spans="1:11" ht="45" x14ac:dyDescent="0.25">
      <c r="A78" s="8">
        <v>75</v>
      </c>
      <c r="B78" s="301">
        <v>15</v>
      </c>
      <c r="C78" s="104" t="s">
        <v>522</v>
      </c>
      <c r="D78" s="83" t="s">
        <v>521</v>
      </c>
      <c r="E78" s="105">
        <v>10</v>
      </c>
      <c r="F78" s="104" t="s">
        <v>233</v>
      </c>
      <c r="G78" s="105">
        <v>30</v>
      </c>
      <c r="H78" s="105">
        <v>30</v>
      </c>
      <c r="I78" s="106">
        <v>0.33</v>
      </c>
      <c r="J78" s="104" t="s">
        <v>628</v>
      </c>
      <c r="K78" s="104" t="s">
        <v>531</v>
      </c>
    </row>
    <row r="79" spans="1:11" ht="45" x14ac:dyDescent="0.25">
      <c r="A79" s="8">
        <v>76</v>
      </c>
      <c r="B79" s="301">
        <v>16</v>
      </c>
      <c r="C79" s="104" t="s">
        <v>527</v>
      </c>
      <c r="D79" s="83" t="s">
        <v>521</v>
      </c>
      <c r="E79" s="105">
        <v>10</v>
      </c>
      <c r="F79" s="104" t="s">
        <v>234</v>
      </c>
      <c r="G79" s="105">
        <v>17</v>
      </c>
      <c r="H79" s="105">
        <v>17</v>
      </c>
      <c r="I79" s="106">
        <v>0.19</v>
      </c>
      <c r="J79" s="104" t="s">
        <v>628</v>
      </c>
      <c r="K79" s="104" t="s">
        <v>531</v>
      </c>
    </row>
    <row r="80" spans="1:11" ht="60" x14ac:dyDescent="0.25">
      <c r="A80" s="8">
        <v>77</v>
      </c>
      <c r="B80" s="301">
        <v>17</v>
      </c>
      <c r="C80" s="104" t="s">
        <v>486</v>
      </c>
      <c r="D80" s="83" t="s">
        <v>473</v>
      </c>
      <c r="E80" s="105">
        <v>10</v>
      </c>
      <c r="F80" s="104" t="s">
        <v>235</v>
      </c>
      <c r="G80" s="105">
        <v>16</v>
      </c>
      <c r="H80" s="105">
        <v>16</v>
      </c>
      <c r="I80" s="106">
        <v>0.18</v>
      </c>
      <c r="J80" s="104" t="s">
        <v>628</v>
      </c>
      <c r="K80" s="104" t="s">
        <v>484</v>
      </c>
    </row>
    <row r="81" spans="1:12" ht="60" x14ac:dyDescent="0.25">
      <c r="A81" s="8">
        <v>78</v>
      </c>
      <c r="B81" s="301">
        <v>18</v>
      </c>
      <c r="C81" s="104" t="s">
        <v>600</v>
      </c>
      <c r="D81" s="83" t="s">
        <v>587</v>
      </c>
      <c r="E81" s="105">
        <v>10</v>
      </c>
      <c r="F81" s="104" t="s">
        <v>236</v>
      </c>
      <c r="G81" s="105">
        <v>15</v>
      </c>
      <c r="H81" s="105">
        <v>15</v>
      </c>
      <c r="I81" s="106">
        <f>H81/90</f>
        <v>0.16666666666666666</v>
      </c>
      <c r="J81" s="104" t="s">
        <v>628</v>
      </c>
      <c r="K81" s="104" t="s">
        <v>595</v>
      </c>
    </row>
    <row r="82" spans="1:12" ht="45" x14ac:dyDescent="0.25">
      <c r="A82" s="8">
        <v>79</v>
      </c>
      <c r="B82" s="301">
        <v>19</v>
      </c>
      <c r="C82" s="104" t="s">
        <v>548</v>
      </c>
      <c r="D82" s="83" t="s">
        <v>538</v>
      </c>
      <c r="E82" s="105">
        <v>10</v>
      </c>
      <c r="F82" s="104" t="s">
        <v>237</v>
      </c>
      <c r="G82" s="105">
        <v>14</v>
      </c>
      <c r="H82" s="105">
        <v>14</v>
      </c>
      <c r="I82" s="106">
        <v>0.16</v>
      </c>
      <c r="J82" s="104" t="s">
        <v>628</v>
      </c>
      <c r="K82" s="83" t="s">
        <v>545</v>
      </c>
    </row>
    <row r="83" spans="1:12" ht="45" x14ac:dyDescent="0.25">
      <c r="A83" s="8">
        <v>80</v>
      </c>
      <c r="B83" s="301">
        <v>20</v>
      </c>
      <c r="C83" s="104" t="s">
        <v>524</v>
      </c>
      <c r="D83" s="83" t="s">
        <v>521</v>
      </c>
      <c r="E83" s="105">
        <v>10</v>
      </c>
      <c r="F83" s="104" t="s">
        <v>238</v>
      </c>
      <c r="G83" s="105">
        <v>13</v>
      </c>
      <c r="H83" s="105">
        <v>13</v>
      </c>
      <c r="I83" s="106">
        <v>0.14000000000000001</v>
      </c>
      <c r="J83" s="104" t="s">
        <v>628</v>
      </c>
      <c r="K83" s="104" t="s">
        <v>531</v>
      </c>
    </row>
    <row r="84" spans="1:12" ht="45" x14ac:dyDescent="0.25">
      <c r="A84" s="8">
        <v>81</v>
      </c>
      <c r="B84" s="301">
        <v>21</v>
      </c>
      <c r="C84" s="117" t="s">
        <v>731</v>
      </c>
      <c r="D84" s="83" t="s">
        <v>622</v>
      </c>
      <c r="E84" s="105">
        <v>10</v>
      </c>
      <c r="F84" s="104" t="s">
        <v>239</v>
      </c>
      <c r="G84" s="105">
        <v>12</v>
      </c>
      <c r="H84" s="105">
        <v>12</v>
      </c>
      <c r="I84" s="105">
        <v>13.3</v>
      </c>
      <c r="J84" s="104" t="s">
        <v>628</v>
      </c>
      <c r="K84" s="104" t="s">
        <v>620</v>
      </c>
    </row>
    <row r="85" spans="1:12" ht="45" x14ac:dyDescent="0.25">
      <c r="A85" s="8">
        <v>82</v>
      </c>
      <c r="B85" s="301">
        <v>22</v>
      </c>
      <c r="C85" s="118" t="s">
        <v>732</v>
      </c>
      <c r="D85" s="83" t="s">
        <v>622</v>
      </c>
      <c r="E85" s="105">
        <v>10</v>
      </c>
      <c r="F85" s="104" t="s">
        <v>240</v>
      </c>
      <c r="G85" s="105">
        <v>8</v>
      </c>
      <c r="H85" s="105">
        <v>8</v>
      </c>
      <c r="I85" s="105">
        <v>8.8000000000000007</v>
      </c>
      <c r="J85" s="104" t="s">
        <v>628</v>
      </c>
      <c r="K85" s="104" t="s">
        <v>620</v>
      </c>
    </row>
    <row r="86" spans="1:12" ht="60.75" x14ac:dyDescent="0.3">
      <c r="A86" s="8">
        <v>83</v>
      </c>
      <c r="B86" s="344">
        <v>1</v>
      </c>
      <c r="C86" s="108" t="s">
        <v>428</v>
      </c>
      <c r="D86" s="70" t="s">
        <v>412</v>
      </c>
      <c r="E86" s="109">
        <v>11</v>
      </c>
      <c r="F86" s="108" t="s">
        <v>242</v>
      </c>
      <c r="G86" s="109">
        <v>51</v>
      </c>
      <c r="H86" s="109">
        <v>51</v>
      </c>
      <c r="I86" s="110">
        <v>0.67</v>
      </c>
      <c r="J86" s="393" t="s">
        <v>624</v>
      </c>
      <c r="K86" s="108" t="s">
        <v>429</v>
      </c>
      <c r="L86" s="10" t="s">
        <v>269</v>
      </c>
    </row>
    <row r="87" spans="1:12" ht="45" x14ac:dyDescent="0.25">
      <c r="A87" s="8">
        <v>84</v>
      </c>
      <c r="B87" s="344">
        <v>2</v>
      </c>
      <c r="C87" s="108" t="s">
        <v>401</v>
      </c>
      <c r="D87" s="70" t="s">
        <v>391</v>
      </c>
      <c r="E87" s="109">
        <v>11</v>
      </c>
      <c r="F87" s="108" t="s">
        <v>243</v>
      </c>
      <c r="G87" s="109">
        <v>43</v>
      </c>
      <c r="H87" s="109">
        <v>43</v>
      </c>
      <c r="I87" s="110">
        <v>0.56999999999999995</v>
      </c>
      <c r="J87" s="393" t="s">
        <v>647</v>
      </c>
      <c r="K87" s="108" t="s">
        <v>398</v>
      </c>
    </row>
    <row r="88" spans="1:12" ht="60" x14ac:dyDescent="0.25">
      <c r="A88" s="8">
        <v>85</v>
      </c>
      <c r="B88" s="344">
        <v>3</v>
      </c>
      <c r="C88" s="108" t="s">
        <v>430</v>
      </c>
      <c r="D88" s="70" t="s">
        <v>412</v>
      </c>
      <c r="E88" s="109">
        <v>11</v>
      </c>
      <c r="F88" s="108" t="s">
        <v>244</v>
      </c>
      <c r="G88" s="109">
        <v>41</v>
      </c>
      <c r="H88" s="109">
        <v>41</v>
      </c>
      <c r="I88" s="110">
        <v>0.54</v>
      </c>
      <c r="J88" s="393" t="s">
        <v>647</v>
      </c>
      <c r="K88" s="108" t="s">
        <v>429</v>
      </c>
    </row>
    <row r="89" spans="1:12" ht="45" x14ac:dyDescent="0.25">
      <c r="A89" s="8">
        <v>86</v>
      </c>
      <c r="B89" s="344">
        <v>4</v>
      </c>
      <c r="C89" s="108" t="s">
        <v>714</v>
      </c>
      <c r="D89" s="70" t="s">
        <v>702</v>
      </c>
      <c r="E89" s="109">
        <v>11</v>
      </c>
      <c r="F89" s="108" t="s">
        <v>245</v>
      </c>
      <c r="G89" s="109">
        <v>40</v>
      </c>
      <c r="H89" s="109">
        <v>40</v>
      </c>
      <c r="I89" s="111">
        <f>H89/76*100</f>
        <v>52.631578947368418</v>
      </c>
      <c r="J89" s="393" t="s">
        <v>647</v>
      </c>
      <c r="K89" s="108" t="s">
        <v>715</v>
      </c>
    </row>
    <row r="90" spans="1:12" ht="75" x14ac:dyDescent="0.25">
      <c r="A90" s="8">
        <v>87</v>
      </c>
      <c r="B90" s="344">
        <v>5</v>
      </c>
      <c r="C90" s="108" t="s">
        <v>654</v>
      </c>
      <c r="D90" s="70" t="s">
        <v>626</v>
      </c>
      <c r="E90" s="109">
        <v>11</v>
      </c>
      <c r="F90" s="108" t="s">
        <v>246</v>
      </c>
      <c r="G90" s="109">
        <v>39</v>
      </c>
      <c r="H90" s="109">
        <v>39</v>
      </c>
      <c r="I90" s="110">
        <v>0.51</v>
      </c>
      <c r="J90" s="393" t="s">
        <v>647</v>
      </c>
      <c r="K90" s="108" t="s">
        <v>661</v>
      </c>
    </row>
    <row r="91" spans="1:12" ht="45" x14ac:dyDescent="0.25">
      <c r="A91" s="8">
        <v>88</v>
      </c>
      <c r="B91" s="344">
        <v>6</v>
      </c>
      <c r="C91" s="108" t="s">
        <v>716</v>
      </c>
      <c r="D91" s="70" t="s">
        <v>702</v>
      </c>
      <c r="E91" s="109">
        <v>11</v>
      </c>
      <c r="F91" s="108" t="s">
        <v>247</v>
      </c>
      <c r="G91" s="109">
        <v>39</v>
      </c>
      <c r="H91" s="109">
        <v>39</v>
      </c>
      <c r="I91" s="111">
        <f t="shared" ref="I91" si="3">H91/76*100</f>
        <v>51.315789473684212</v>
      </c>
      <c r="J91" s="393" t="s">
        <v>647</v>
      </c>
      <c r="K91" s="108" t="s">
        <v>715</v>
      </c>
    </row>
    <row r="92" spans="1:12" ht="60" x14ac:dyDescent="0.25">
      <c r="A92" s="8">
        <v>89</v>
      </c>
      <c r="B92" s="344">
        <v>7</v>
      </c>
      <c r="C92" s="85" t="s">
        <v>601</v>
      </c>
      <c r="D92" s="70" t="s">
        <v>587</v>
      </c>
      <c r="E92" s="109">
        <v>11</v>
      </c>
      <c r="F92" s="108" t="s">
        <v>248</v>
      </c>
      <c r="G92" s="109">
        <v>37</v>
      </c>
      <c r="H92" s="109">
        <v>37</v>
      </c>
      <c r="I92" s="110">
        <f>H92/76</f>
        <v>0.48684210526315791</v>
      </c>
      <c r="J92" s="393" t="s">
        <v>647</v>
      </c>
      <c r="K92" s="108" t="s">
        <v>602</v>
      </c>
    </row>
    <row r="93" spans="1:12" ht="45" x14ac:dyDescent="0.25">
      <c r="A93" s="8">
        <v>90</v>
      </c>
      <c r="B93" s="344">
        <v>8</v>
      </c>
      <c r="C93" s="108" t="s">
        <v>397</v>
      </c>
      <c r="D93" s="70" t="s">
        <v>391</v>
      </c>
      <c r="E93" s="109">
        <v>11</v>
      </c>
      <c r="F93" s="108" t="s">
        <v>249</v>
      </c>
      <c r="G93" s="109">
        <v>36</v>
      </c>
      <c r="H93" s="109">
        <v>36</v>
      </c>
      <c r="I93" s="110">
        <v>0.47</v>
      </c>
      <c r="J93" s="393" t="s">
        <v>647</v>
      </c>
      <c r="K93" s="108" t="s">
        <v>398</v>
      </c>
    </row>
    <row r="94" spans="1:12" ht="45" x14ac:dyDescent="0.25">
      <c r="A94" s="8">
        <v>91</v>
      </c>
      <c r="B94" s="344">
        <v>9</v>
      </c>
      <c r="C94" s="108" t="s">
        <v>717</v>
      </c>
      <c r="D94" s="70" t="s">
        <v>702</v>
      </c>
      <c r="E94" s="109">
        <v>11</v>
      </c>
      <c r="F94" s="108" t="s">
        <v>250</v>
      </c>
      <c r="G94" s="109">
        <v>34</v>
      </c>
      <c r="H94" s="109">
        <v>34</v>
      </c>
      <c r="I94" s="111">
        <f t="shared" ref="I94" si="4">H94/76*100</f>
        <v>44.736842105263158</v>
      </c>
      <c r="J94" s="393" t="s">
        <v>647</v>
      </c>
      <c r="K94" s="108" t="s">
        <v>715</v>
      </c>
    </row>
    <row r="95" spans="1:12" ht="60" x14ac:dyDescent="0.25">
      <c r="A95" s="8">
        <v>92</v>
      </c>
      <c r="B95" s="344">
        <v>10</v>
      </c>
      <c r="C95" s="108" t="s">
        <v>508</v>
      </c>
      <c r="D95" s="112" t="s">
        <v>498</v>
      </c>
      <c r="E95" s="109">
        <v>11</v>
      </c>
      <c r="F95" s="108" t="s">
        <v>251</v>
      </c>
      <c r="G95" s="109">
        <v>34</v>
      </c>
      <c r="H95" s="109">
        <v>34</v>
      </c>
      <c r="I95" s="110">
        <v>0.45</v>
      </c>
      <c r="J95" s="393" t="s">
        <v>647</v>
      </c>
      <c r="K95" s="113" t="s">
        <v>510</v>
      </c>
    </row>
    <row r="96" spans="1:12" ht="60" x14ac:dyDescent="0.25">
      <c r="A96" s="8">
        <v>93</v>
      </c>
      <c r="B96" s="344">
        <v>11</v>
      </c>
      <c r="C96" s="108" t="s">
        <v>616</v>
      </c>
      <c r="D96" s="70" t="s">
        <v>610</v>
      </c>
      <c r="E96" s="109">
        <v>11</v>
      </c>
      <c r="F96" s="108" t="s">
        <v>252</v>
      </c>
      <c r="G96" s="109">
        <v>30</v>
      </c>
      <c r="H96" s="109">
        <v>30</v>
      </c>
      <c r="I96" s="110">
        <v>0.4</v>
      </c>
      <c r="J96" s="393" t="s">
        <v>647</v>
      </c>
      <c r="K96" s="108" t="s">
        <v>618</v>
      </c>
    </row>
    <row r="97" spans="1:11" ht="60" x14ac:dyDescent="0.25">
      <c r="A97" s="8">
        <v>94</v>
      </c>
      <c r="B97" s="344">
        <v>12</v>
      </c>
      <c r="C97" s="108" t="s">
        <v>593</v>
      </c>
      <c r="D97" s="70" t="s">
        <v>587</v>
      </c>
      <c r="E97" s="109">
        <v>11</v>
      </c>
      <c r="F97" s="108" t="s">
        <v>253</v>
      </c>
      <c r="G97" s="109">
        <v>27</v>
      </c>
      <c r="H97" s="109">
        <v>27</v>
      </c>
      <c r="I97" s="110">
        <f>H97/76</f>
        <v>0.35526315789473684</v>
      </c>
      <c r="J97" s="108" t="s">
        <v>628</v>
      </c>
      <c r="K97" s="108" t="s">
        <v>602</v>
      </c>
    </row>
    <row r="98" spans="1:11" ht="45" x14ac:dyDescent="0.25">
      <c r="A98" s="8">
        <v>95</v>
      </c>
      <c r="B98" s="344">
        <v>13</v>
      </c>
      <c r="C98" s="86" t="s">
        <v>549</v>
      </c>
      <c r="D98" s="70" t="s">
        <v>538</v>
      </c>
      <c r="E98" s="109">
        <v>11</v>
      </c>
      <c r="F98" s="108" t="s">
        <v>254</v>
      </c>
      <c r="G98" s="109">
        <v>23</v>
      </c>
      <c r="H98" s="109">
        <v>23</v>
      </c>
      <c r="I98" s="109"/>
      <c r="J98" s="108" t="s">
        <v>628</v>
      </c>
      <c r="K98" s="112" t="s">
        <v>545</v>
      </c>
    </row>
    <row r="99" spans="1:11" ht="60" x14ac:dyDescent="0.25">
      <c r="A99" s="8">
        <v>96</v>
      </c>
      <c r="B99" s="344">
        <v>14</v>
      </c>
      <c r="C99" s="108" t="s">
        <v>463</v>
      </c>
      <c r="D99" s="70" t="s">
        <v>436</v>
      </c>
      <c r="E99" s="109">
        <v>11</v>
      </c>
      <c r="F99" s="108" t="s">
        <v>255</v>
      </c>
      <c r="G99" s="109">
        <v>23</v>
      </c>
      <c r="H99" s="109">
        <v>23</v>
      </c>
      <c r="I99" s="110">
        <v>0.3</v>
      </c>
      <c r="J99" s="108" t="s">
        <v>628</v>
      </c>
      <c r="K99" s="108" t="s">
        <v>457</v>
      </c>
    </row>
    <row r="100" spans="1:11" ht="45" x14ac:dyDescent="0.25">
      <c r="A100" s="8">
        <v>97</v>
      </c>
      <c r="B100" s="344">
        <v>15</v>
      </c>
      <c r="C100" s="108" t="s">
        <v>705</v>
      </c>
      <c r="D100" s="70" t="s">
        <v>702</v>
      </c>
      <c r="E100" s="109">
        <v>11</v>
      </c>
      <c r="F100" s="108" t="s">
        <v>256</v>
      </c>
      <c r="G100" s="109">
        <v>23</v>
      </c>
      <c r="H100" s="109">
        <v>23</v>
      </c>
      <c r="I100" s="111">
        <f t="shared" ref="I100" si="5">H100/76*100</f>
        <v>30.263157894736842</v>
      </c>
      <c r="J100" s="108" t="s">
        <v>628</v>
      </c>
      <c r="K100" s="108" t="s">
        <v>715</v>
      </c>
    </row>
    <row r="101" spans="1:11" ht="75" x14ac:dyDescent="0.25">
      <c r="A101" s="8">
        <v>98</v>
      </c>
      <c r="B101" s="344">
        <v>16</v>
      </c>
      <c r="C101" s="108" t="s">
        <v>663</v>
      </c>
      <c r="D101" s="70" t="s">
        <v>626</v>
      </c>
      <c r="E101" s="109">
        <v>11</v>
      </c>
      <c r="F101" s="108" t="s">
        <v>257</v>
      </c>
      <c r="G101" s="109">
        <v>21</v>
      </c>
      <c r="H101" s="109">
        <v>21</v>
      </c>
      <c r="I101" s="110">
        <v>0.28000000000000003</v>
      </c>
      <c r="J101" s="108" t="s">
        <v>628</v>
      </c>
      <c r="K101" s="108" t="s">
        <v>661</v>
      </c>
    </row>
    <row r="102" spans="1:11" ht="60" x14ac:dyDescent="0.25">
      <c r="A102" s="8">
        <v>99</v>
      </c>
      <c r="B102" s="344">
        <v>17</v>
      </c>
      <c r="C102" s="108" t="s">
        <v>603</v>
      </c>
      <c r="D102" s="70" t="s">
        <v>587</v>
      </c>
      <c r="E102" s="109">
        <v>11</v>
      </c>
      <c r="F102" s="108" t="s">
        <v>258</v>
      </c>
      <c r="G102" s="109">
        <v>16</v>
      </c>
      <c r="H102" s="109">
        <v>16</v>
      </c>
      <c r="I102" s="110">
        <f>H102/76</f>
        <v>0.21052631578947367</v>
      </c>
      <c r="J102" s="108" t="s">
        <v>628</v>
      </c>
      <c r="K102" s="108" t="s">
        <v>602</v>
      </c>
    </row>
    <row r="103" spans="1:11" ht="60" x14ac:dyDescent="0.25">
      <c r="A103" s="8">
        <v>100</v>
      </c>
      <c r="B103" s="344">
        <v>18</v>
      </c>
      <c r="C103" s="108" t="s">
        <v>574</v>
      </c>
      <c r="D103" s="114" t="s">
        <v>556</v>
      </c>
      <c r="E103" s="109">
        <v>11</v>
      </c>
      <c r="F103" s="108" t="s">
        <v>259</v>
      </c>
      <c r="G103" s="109">
        <v>15</v>
      </c>
      <c r="H103" s="109">
        <v>15</v>
      </c>
      <c r="I103" s="110">
        <v>0.18</v>
      </c>
      <c r="J103" s="108" t="s">
        <v>628</v>
      </c>
      <c r="K103" s="108" t="s">
        <v>570</v>
      </c>
    </row>
    <row r="104" spans="1:11" ht="60" x14ac:dyDescent="0.25">
      <c r="A104" s="8">
        <v>101</v>
      </c>
      <c r="B104" s="344">
        <v>19</v>
      </c>
      <c r="C104" s="70" t="s">
        <v>694</v>
      </c>
      <c r="D104" s="70" t="s">
        <v>672</v>
      </c>
      <c r="E104" s="71">
        <v>11</v>
      </c>
      <c r="F104" s="70" t="s">
        <v>260</v>
      </c>
      <c r="G104" s="71">
        <v>14</v>
      </c>
      <c r="H104" s="71">
        <v>14</v>
      </c>
      <c r="I104" s="71">
        <v>18.399999999999999</v>
      </c>
      <c r="J104" s="108" t="s">
        <v>628</v>
      </c>
      <c r="K104" s="70" t="s">
        <v>689</v>
      </c>
    </row>
    <row r="105" spans="1:11" ht="60" x14ac:dyDescent="0.25">
      <c r="A105" s="8">
        <v>102</v>
      </c>
      <c r="B105" s="344">
        <v>20</v>
      </c>
      <c r="C105" s="108" t="s">
        <v>575</v>
      </c>
      <c r="D105" s="114" t="s">
        <v>556</v>
      </c>
      <c r="E105" s="109">
        <v>11</v>
      </c>
      <c r="F105" s="108" t="s">
        <v>261</v>
      </c>
      <c r="G105" s="109">
        <v>12</v>
      </c>
      <c r="H105" s="109">
        <v>12</v>
      </c>
      <c r="I105" s="110">
        <v>0.16</v>
      </c>
      <c r="J105" s="108" t="s">
        <v>628</v>
      </c>
      <c r="K105" s="108" t="s">
        <v>570</v>
      </c>
    </row>
    <row r="106" spans="1:11" ht="60" x14ac:dyDescent="0.25">
      <c r="A106" s="8">
        <v>103</v>
      </c>
      <c r="B106" s="344">
        <v>21</v>
      </c>
      <c r="C106" s="108" t="s">
        <v>464</v>
      </c>
      <c r="D106" s="70" t="s">
        <v>436</v>
      </c>
      <c r="E106" s="109">
        <v>11</v>
      </c>
      <c r="F106" s="108" t="s">
        <v>262</v>
      </c>
      <c r="G106" s="109">
        <v>12</v>
      </c>
      <c r="H106" s="109">
        <v>12</v>
      </c>
      <c r="I106" s="110">
        <v>0.16</v>
      </c>
      <c r="J106" s="108" t="s">
        <v>628</v>
      </c>
      <c r="K106" s="108" t="s">
        <v>457</v>
      </c>
    </row>
    <row r="107" spans="1:11" ht="75" x14ac:dyDescent="0.25">
      <c r="A107" s="8">
        <v>104</v>
      </c>
      <c r="B107" s="344">
        <v>22</v>
      </c>
      <c r="C107" s="108" t="s">
        <v>658</v>
      </c>
      <c r="D107" s="70" t="s">
        <v>626</v>
      </c>
      <c r="E107" s="109">
        <v>11</v>
      </c>
      <c r="F107" s="108" t="s">
        <v>263</v>
      </c>
      <c r="G107" s="109">
        <v>11</v>
      </c>
      <c r="H107" s="109">
        <v>11</v>
      </c>
      <c r="I107" s="110">
        <v>0.14000000000000001</v>
      </c>
      <c r="J107" s="108" t="s">
        <v>628</v>
      </c>
      <c r="K107" s="108" t="s">
        <v>661</v>
      </c>
    </row>
    <row r="108" spans="1:11" ht="60" x14ac:dyDescent="0.25">
      <c r="A108" s="8">
        <v>105</v>
      </c>
      <c r="B108" s="344">
        <v>23</v>
      </c>
      <c r="C108" s="108" t="s">
        <v>487</v>
      </c>
      <c r="D108" s="70" t="s">
        <v>473</v>
      </c>
      <c r="E108" s="109">
        <v>11</v>
      </c>
      <c r="F108" s="108" t="s">
        <v>264</v>
      </c>
      <c r="G108" s="109">
        <v>9</v>
      </c>
      <c r="H108" s="109">
        <v>9</v>
      </c>
      <c r="I108" s="110">
        <v>0.12</v>
      </c>
      <c r="J108" s="108" t="s">
        <v>628</v>
      </c>
      <c r="K108" s="108" t="s">
        <v>484</v>
      </c>
    </row>
    <row r="109" spans="1:11" ht="60" x14ac:dyDescent="0.25">
      <c r="A109" s="8">
        <v>106</v>
      </c>
      <c r="B109" s="344">
        <v>24</v>
      </c>
      <c r="C109" s="108" t="s">
        <v>488</v>
      </c>
      <c r="D109" s="70" t="s">
        <v>473</v>
      </c>
      <c r="E109" s="109">
        <v>11</v>
      </c>
      <c r="F109" s="108" t="s">
        <v>265</v>
      </c>
      <c r="G109" s="109">
        <v>8</v>
      </c>
      <c r="H109" s="109">
        <v>8</v>
      </c>
      <c r="I109" s="110">
        <v>0.11</v>
      </c>
      <c r="J109" s="108" t="s">
        <v>628</v>
      </c>
      <c r="K109" s="108" t="s">
        <v>484</v>
      </c>
    </row>
    <row r="110" spans="1:11" ht="45" x14ac:dyDescent="0.25">
      <c r="A110" s="8">
        <v>107</v>
      </c>
      <c r="B110" s="344">
        <v>25</v>
      </c>
      <c r="C110" s="108" t="s">
        <v>402</v>
      </c>
      <c r="D110" s="70" t="s">
        <v>391</v>
      </c>
      <c r="E110" s="109">
        <v>11</v>
      </c>
      <c r="F110" s="108" t="s">
        <v>266</v>
      </c>
      <c r="G110" s="109">
        <v>7</v>
      </c>
      <c r="H110" s="109">
        <v>7</v>
      </c>
      <c r="I110" s="110">
        <v>0.1</v>
      </c>
      <c r="J110" s="108" t="s">
        <v>628</v>
      </c>
      <c r="K110" s="108" t="s">
        <v>398</v>
      </c>
    </row>
    <row r="111" spans="1:11" ht="75" x14ac:dyDescent="0.25">
      <c r="A111" s="8">
        <v>108</v>
      </c>
      <c r="B111" s="344">
        <v>26</v>
      </c>
      <c r="C111" s="108" t="s">
        <v>660</v>
      </c>
      <c r="D111" s="70" t="s">
        <v>626</v>
      </c>
      <c r="E111" s="109">
        <v>11</v>
      </c>
      <c r="F111" s="108" t="s">
        <v>267</v>
      </c>
      <c r="G111" s="109">
        <v>7</v>
      </c>
      <c r="H111" s="109">
        <v>7</v>
      </c>
      <c r="I111" s="110">
        <v>0.09</v>
      </c>
      <c r="J111" s="108" t="s">
        <v>628</v>
      </c>
      <c r="K111" s="108" t="s">
        <v>661</v>
      </c>
    </row>
    <row r="112" spans="1:11" ht="60" x14ac:dyDescent="0.25">
      <c r="A112" s="8">
        <v>109</v>
      </c>
      <c r="B112" s="344">
        <v>27</v>
      </c>
      <c r="C112" s="108" t="s">
        <v>431</v>
      </c>
      <c r="D112" s="70" t="s">
        <v>412</v>
      </c>
      <c r="E112" s="109">
        <v>11</v>
      </c>
      <c r="F112" s="108" t="s">
        <v>268</v>
      </c>
      <c r="G112" s="109">
        <v>7</v>
      </c>
      <c r="H112" s="109">
        <v>7</v>
      </c>
      <c r="I112" s="110">
        <v>0.09</v>
      </c>
      <c r="J112" s="108" t="s">
        <v>628</v>
      </c>
      <c r="K112" s="108" t="s">
        <v>429</v>
      </c>
    </row>
  </sheetData>
  <mergeCells count="1"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A106" zoomScale="70" zoomScaleNormal="70" workbookViewId="0">
      <selection activeCell="K112" sqref="K112"/>
    </sheetView>
  </sheetViews>
  <sheetFormatPr defaultRowHeight="15" x14ac:dyDescent="0.25"/>
  <cols>
    <col min="1" max="1" width="8.85546875" style="341"/>
    <col min="2" max="2" width="14.7109375" style="207" customWidth="1"/>
    <col min="3" max="3" width="37.5703125" customWidth="1"/>
    <col min="4" max="4" width="62.7109375" customWidth="1"/>
    <col min="6" max="6" width="33.7109375" customWidth="1"/>
    <col min="7" max="7" width="12.7109375" customWidth="1"/>
    <col min="8" max="8" width="12.28515625" customWidth="1"/>
    <col min="9" max="9" width="12.28515625" style="9" customWidth="1"/>
    <col min="10" max="10" width="21.28515625" customWidth="1"/>
    <col min="11" max="11" width="34.5703125" customWidth="1"/>
    <col min="12" max="12" width="15.140625" customWidth="1"/>
  </cols>
  <sheetData>
    <row r="1" spans="1:12" ht="18.75" x14ac:dyDescent="0.25">
      <c r="B1" s="409" t="s">
        <v>388</v>
      </c>
      <c r="C1" s="409"/>
      <c r="D1" s="409"/>
      <c r="E1" s="409"/>
      <c r="F1" s="409"/>
      <c r="G1" s="409"/>
      <c r="H1" s="409"/>
      <c r="I1" s="409"/>
      <c r="J1" s="409"/>
      <c r="K1" s="409"/>
    </row>
    <row r="3" spans="1:12" ht="45" x14ac:dyDescent="0.25">
      <c r="B3" s="340" t="s">
        <v>155</v>
      </c>
      <c r="C3" s="5" t="s">
        <v>2</v>
      </c>
      <c r="D3" s="6" t="s">
        <v>270</v>
      </c>
      <c r="E3" s="2" t="s">
        <v>3</v>
      </c>
      <c r="F3" s="2" t="s">
        <v>0</v>
      </c>
      <c r="G3" s="2" t="s">
        <v>1</v>
      </c>
      <c r="H3" s="2" t="s">
        <v>4</v>
      </c>
      <c r="I3" s="6" t="s">
        <v>6</v>
      </c>
      <c r="J3" s="4" t="s">
        <v>7</v>
      </c>
      <c r="K3" s="7" t="s">
        <v>5</v>
      </c>
      <c r="L3" s="12" t="s">
        <v>157</v>
      </c>
    </row>
    <row r="4" spans="1:12" ht="75.75" x14ac:dyDescent="0.3">
      <c r="A4" s="8">
        <v>1</v>
      </c>
      <c r="B4" s="342">
        <v>1</v>
      </c>
      <c r="C4" s="14" t="s">
        <v>623</v>
      </c>
      <c r="D4" s="14" t="s">
        <v>626</v>
      </c>
      <c r="E4" s="15">
        <v>7</v>
      </c>
      <c r="F4" s="24" t="s">
        <v>271</v>
      </c>
      <c r="G4" s="25">
        <v>103</v>
      </c>
      <c r="H4" s="25">
        <v>103</v>
      </c>
      <c r="I4" s="26">
        <v>0.52</v>
      </c>
      <c r="J4" s="391" t="s">
        <v>624</v>
      </c>
      <c r="K4" s="24" t="s">
        <v>664</v>
      </c>
      <c r="L4" s="10" t="s">
        <v>286</v>
      </c>
    </row>
    <row r="5" spans="1:12" ht="45" x14ac:dyDescent="0.25">
      <c r="A5" s="8">
        <v>2</v>
      </c>
      <c r="B5" s="342">
        <v>2</v>
      </c>
      <c r="C5" s="14" t="s">
        <v>718</v>
      </c>
      <c r="D5" s="14" t="s">
        <v>702</v>
      </c>
      <c r="E5" s="15">
        <v>7</v>
      </c>
      <c r="F5" s="24" t="s">
        <v>272</v>
      </c>
      <c r="G5" s="25">
        <v>64</v>
      </c>
      <c r="H5" s="25">
        <v>64</v>
      </c>
      <c r="I5" s="45">
        <f>H5/200*100</f>
        <v>32</v>
      </c>
      <c r="J5" s="24" t="s">
        <v>628</v>
      </c>
      <c r="K5" s="24" t="s">
        <v>709</v>
      </c>
    </row>
    <row r="6" spans="1:12" ht="45" x14ac:dyDescent="0.25">
      <c r="A6" s="8">
        <v>3</v>
      </c>
      <c r="B6" s="342">
        <v>3</v>
      </c>
      <c r="C6" s="14" t="s">
        <v>550</v>
      </c>
      <c r="D6" s="14" t="s">
        <v>538</v>
      </c>
      <c r="E6" s="15">
        <v>7</v>
      </c>
      <c r="F6" s="24" t="s">
        <v>273</v>
      </c>
      <c r="G6" s="25">
        <v>59</v>
      </c>
      <c r="H6" s="25">
        <v>59</v>
      </c>
      <c r="I6" s="26">
        <v>0.3</v>
      </c>
      <c r="J6" s="24" t="s">
        <v>628</v>
      </c>
      <c r="K6" s="14" t="s">
        <v>551</v>
      </c>
    </row>
    <row r="7" spans="1:12" ht="60" x14ac:dyDescent="0.25">
      <c r="A7" s="8">
        <v>4</v>
      </c>
      <c r="B7" s="342">
        <v>4</v>
      </c>
      <c r="C7" s="14" t="s">
        <v>695</v>
      </c>
      <c r="D7" s="14" t="s">
        <v>672</v>
      </c>
      <c r="E7" s="15">
        <v>7</v>
      </c>
      <c r="F7" s="14" t="s">
        <v>274</v>
      </c>
      <c r="G7" s="15">
        <v>51</v>
      </c>
      <c r="H7" s="15">
        <v>51</v>
      </c>
      <c r="I7" s="16">
        <v>0.25</v>
      </c>
      <c r="J7" s="24" t="s">
        <v>628</v>
      </c>
      <c r="K7" s="14" t="s">
        <v>696</v>
      </c>
    </row>
    <row r="8" spans="1:12" ht="60" x14ac:dyDescent="0.25">
      <c r="A8" s="8">
        <v>5</v>
      </c>
      <c r="B8" s="342">
        <v>5</v>
      </c>
      <c r="C8" s="14" t="s">
        <v>604</v>
      </c>
      <c r="D8" s="14" t="s">
        <v>587</v>
      </c>
      <c r="E8" s="15">
        <v>7</v>
      </c>
      <c r="F8" s="24" t="s">
        <v>275</v>
      </c>
      <c r="G8" s="25">
        <v>50</v>
      </c>
      <c r="H8" s="25">
        <v>50</v>
      </c>
      <c r="I8" s="26">
        <f>H8/200</f>
        <v>0.25</v>
      </c>
      <c r="J8" s="24" t="s">
        <v>628</v>
      </c>
      <c r="K8" s="24" t="s">
        <v>512</v>
      </c>
    </row>
    <row r="9" spans="1:12" ht="60" x14ac:dyDescent="0.25">
      <c r="A9" s="8">
        <v>6</v>
      </c>
      <c r="B9" s="342">
        <v>6</v>
      </c>
      <c r="C9" s="14" t="s">
        <v>465</v>
      </c>
      <c r="D9" s="14" t="s">
        <v>436</v>
      </c>
      <c r="E9" s="15">
        <v>7</v>
      </c>
      <c r="F9" s="24" t="s">
        <v>276</v>
      </c>
      <c r="G9" s="25">
        <v>49</v>
      </c>
      <c r="H9" s="25">
        <v>49</v>
      </c>
      <c r="I9" s="26">
        <v>0.25</v>
      </c>
      <c r="J9" s="24" t="s">
        <v>628</v>
      </c>
      <c r="K9" s="24" t="s">
        <v>442</v>
      </c>
    </row>
    <row r="10" spans="1:12" ht="60" x14ac:dyDescent="0.25">
      <c r="A10" s="8">
        <v>7</v>
      </c>
      <c r="B10" s="342">
        <v>7</v>
      </c>
      <c r="C10" s="14" t="s">
        <v>688</v>
      </c>
      <c r="D10" s="14" t="s">
        <v>672</v>
      </c>
      <c r="E10" s="15">
        <v>7</v>
      </c>
      <c r="F10" s="14" t="s">
        <v>277</v>
      </c>
      <c r="G10" s="15">
        <v>46</v>
      </c>
      <c r="H10" s="15">
        <v>46</v>
      </c>
      <c r="I10" s="16">
        <v>0.23</v>
      </c>
      <c r="J10" s="24" t="s">
        <v>628</v>
      </c>
      <c r="K10" s="14" t="s">
        <v>696</v>
      </c>
    </row>
    <row r="11" spans="1:12" ht="60" x14ac:dyDescent="0.25">
      <c r="A11" s="8">
        <v>8</v>
      </c>
      <c r="B11" s="342">
        <v>8</v>
      </c>
      <c r="C11" s="14" t="s">
        <v>489</v>
      </c>
      <c r="D11" s="14" t="s">
        <v>473</v>
      </c>
      <c r="E11" s="15">
        <v>7</v>
      </c>
      <c r="F11" s="24" t="s">
        <v>278</v>
      </c>
      <c r="G11" s="25">
        <v>44</v>
      </c>
      <c r="H11" s="25">
        <v>44</v>
      </c>
      <c r="I11" s="26">
        <v>0.22</v>
      </c>
      <c r="J11" s="24" t="s">
        <v>628</v>
      </c>
      <c r="K11" s="24" t="s">
        <v>490</v>
      </c>
    </row>
    <row r="12" spans="1:12" ht="60" x14ac:dyDescent="0.25">
      <c r="A12" s="8">
        <v>9</v>
      </c>
      <c r="B12" s="342">
        <v>9</v>
      </c>
      <c r="C12" s="14" t="s">
        <v>569</v>
      </c>
      <c r="D12" s="27" t="s">
        <v>556</v>
      </c>
      <c r="E12" s="15">
        <v>7</v>
      </c>
      <c r="F12" s="24" t="s">
        <v>279</v>
      </c>
      <c r="G12" s="25">
        <v>39</v>
      </c>
      <c r="H12" s="25">
        <v>39</v>
      </c>
      <c r="I12" s="26">
        <v>0.19</v>
      </c>
      <c r="J12" s="24" t="s">
        <v>628</v>
      </c>
      <c r="K12" s="24" t="s">
        <v>576</v>
      </c>
    </row>
    <row r="13" spans="1:12" ht="60" x14ac:dyDescent="0.25">
      <c r="A13" s="8">
        <v>10</v>
      </c>
      <c r="B13" s="342">
        <v>10</v>
      </c>
      <c r="C13" s="14" t="s">
        <v>476</v>
      </c>
      <c r="D13" s="14" t="s">
        <v>473</v>
      </c>
      <c r="E13" s="15">
        <v>7</v>
      </c>
      <c r="F13" s="24" t="s">
        <v>280</v>
      </c>
      <c r="G13" s="25">
        <v>38</v>
      </c>
      <c r="H13" s="25">
        <v>38</v>
      </c>
      <c r="I13" s="26">
        <v>0.19</v>
      </c>
      <c r="J13" s="24" t="s">
        <v>628</v>
      </c>
      <c r="K13" s="24" t="s">
        <v>490</v>
      </c>
    </row>
    <row r="14" spans="1:12" ht="60" x14ac:dyDescent="0.25">
      <c r="A14" s="8">
        <v>11</v>
      </c>
      <c r="B14" s="342">
        <v>11</v>
      </c>
      <c r="C14" s="14" t="s">
        <v>477</v>
      </c>
      <c r="D14" s="14" t="s">
        <v>473</v>
      </c>
      <c r="E14" s="15">
        <v>7</v>
      </c>
      <c r="F14" s="24" t="s">
        <v>281</v>
      </c>
      <c r="G14" s="25">
        <v>37</v>
      </c>
      <c r="H14" s="25">
        <v>37</v>
      </c>
      <c r="I14" s="26">
        <v>0.19</v>
      </c>
      <c r="J14" s="24" t="s">
        <v>628</v>
      </c>
      <c r="K14" s="24" t="s">
        <v>490</v>
      </c>
    </row>
    <row r="15" spans="1:12" ht="45" x14ac:dyDescent="0.25">
      <c r="A15" s="8">
        <v>12</v>
      </c>
      <c r="B15" s="342">
        <v>12</v>
      </c>
      <c r="C15" s="14" t="s">
        <v>719</v>
      </c>
      <c r="D15" s="14" t="s">
        <v>702</v>
      </c>
      <c r="E15" s="15">
        <v>7</v>
      </c>
      <c r="F15" s="24" t="s">
        <v>282</v>
      </c>
      <c r="G15" s="25">
        <v>31</v>
      </c>
      <c r="H15" s="25">
        <v>31</v>
      </c>
      <c r="I15" s="45">
        <f t="shared" ref="I15" si="0">H15/200*100</f>
        <v>15.5</v>
      </c>
      <c r="J15" s="24" t="s">
        <v>628</v>
      </c>
      <c r="K15" s="24" t="s">
        <v>709</v>
      </c>
    </row>
    <row r="16" spans="1:12" ht="60" x14ac:dyDescent="0.25">
      <c r="A16" s="8">
        <v>13</v>
      </c>
      <c r="B16" s="342">
        <v>13</v>
      </c>
      <c r="C16" s="14" t="s">
        <v>466</v>
      </c>
      <c r="D16" s="14" t="s">
        <v>436</v>
      </c>
      <c r="E16" s="15">
        <v>7</v>
      </c>
      <c r="F16" s="24" t="s">
        <v>283</v>
      </c>
      <c r="G16" s="25">
        <v>31</v>
      </c>
      <c r="H16" s="25">
        <v>31</v>
      </c>
      <c r="I16" s="26">
        <v>0.16</v>
      </c>
      <c r="J16" s="24" t="s">
        <v>628</v>
      </c>
      <c r="K16" s="24" t="s">
        <v>442</v>
      </c>
    </row>
    <row r="17" spans="1:12" ht="60" x14ac:dyDescent="0.25">
      <c r="A17" s="8">
        <v>14</v>
      </c>
      <c r="B17" s="342">
        <v>14</v>
      </c>
      <c r="C17" s="14" t="s">
        <v>530</v>
      </c>
      <c r="D17" s="14" t="s">
        <v>523</v>
      </c>
      <c r="E17" s="15">
        <v>7</v>
      </c>
      <c r="F17" s="24" t="s">
        <v>284</v>
      </c>
      <c r="G17" s="25">
        <v>29</v>
      </c>
      <c r="H17" s="25">
        <v>29</v>
      </c>
      <c r="I17" s="26">
        <v>0.15</v>
      </c>
      <c r="J17" s="24" t="s">
        <v>628</v>
      </c>
      <c r="K17" s="24" t="s">
        <v>531</v>
      </c>
    </row>
    <row r="18" spans="1:12" ht="60" x14ac:dyDescent="0.25">
      <c r="A18" s="8">
        <v>15</v>
      </c>
      <c r="B18" s="342">
        <v>15</v>
      </c>
      <c r="C18" s="14" t="s">
        <v>534</v>
      </c>
      <c r="D18" s="14" t="s">
        <v>523</v>
      </c>
      <c r="E18" s="15">
        <v>7</v>
      </c>
      <c r="F18" s="24" t="s">
        <v>285</v>
      </c>
      <c r="G18" s="25">
        <v>14</v>
      </c>
      <c r="H18" s="25">
        <v>14</v>
      </c>
      <c r="I18" s="26">
        <v>7.0000000000000007E-2</v>
      </c>
      <c r="J18" s="24" t="s">
        <v>628</v>
      </c>
      <c r="K18" s="24" t="s">
        <v>531</v>
      </c>
    </row>
    <row r="19" spans="1:12" ht="60.75" x14ac:dyDescent="0.3">
      <c r="A19" s="8">
        <v>16</v>
      </c>
      <c r="B19" s="343">
        <v>1</v>
      </c>
      <c r="C19" s="22" t="s">
        <v>590</v>
      </c>
      <c r="D19" s="22" t="s">
        <v>587</v>
      </c>
      <c r="E19" s="28">
        <v>8</v>
      </c>
      <c r="F19" s="29" t="s">
        <v>287</v>
      </c>
      <c r="G19" s="30">
        <v>102</v>
      </c>
      <c r="H19" s="30">
        <v>102</v>
      </c>
      <c r="I19" s="31">
        <f>H19/200</f>
        <v>0.51</v>
      </c>
      <c r="J19" s="394" t="s">
        <v>624</v>
      </c>
      <c r="K19" s="29" t="s">
        <v>512</v>
      </c>
      <c r="L19" s="10" t="s">
        <v>286</v>
      </c>
    </row>
    <row r="20" spans="1:12" ht="60" x14ac:dyDescent="0.25">
      <c r="A20" s="8">
        <v>17</v>
      </c>
      <c r="B20" s="343">
        <v>2</v>
      </c>
      <c r="C20" s="22" t="s">
        <v>441</v>
      </c>
      <c r="D20" s="22" t="s">
        <v>436</v>
      </c>
      <c r="E20" s="28">
        <v>8</v>
      </c>
      <c r="F20" s="29" t="s">
        <v>288</v>
      </c>
      <c r="G20" s="30">
        <v>59</v>
      </c>
      <c r="H20" s="30">
        <v>59</v>
      </c>
      <c r="I20" s="31">
        <v>0.3</v>
      </c>
      <c r="J20" s="29" t="s">
        <v>628</v>
      </c>
      <c r="K20" s="29" t="s">
        <v>442</v>
      </c>
    </row>
    <row r="21" spans="1:12" ht="45" x14ac:dyDescent="0.25">
      <c r="A21" s="8">
        <v>18</v>
      </c>
      <c r="B21" s="343">
        <v>3</v>
      </c>
      <c r="C21" s="22" t="s">
        <v>708</v>
      </c>
      <c r="D21" s="22" t="s">
        <v>702</v>
      </c>
      <c r="E21" s="28">
        <v>8</v>
      </c>
      <c r="F21" s="29" t="s">
        <v>289</v>
      </c>
      <c r="G21" s="30">
        <v>57</v>
      </c>
      <c r="H21" s="30">
        <v>57</v>
      </c>
      <c r="I21" s="31">
        <v>0.28999999999999998</v>
      </c>
      <c r="J21" s="29" t="s">
        <v>628</v>
      </c>
      <c r="K21" s="29" t="s">
        <v>709</v>
      </c>
    </row>
    <row r="22" spans="1:12" ht="60" x14ac:dyDescent="0.25">
      <c r="A22" s="8">
        <v>19</v>
      </c>
      <c r="B22" s="343">
        <v>4</v>
      </c>
      <c r="C22" s="22" t="s">
        <v>480</v>
      </c>
      <c r="D22" s="22" t="s">
        <v>473</v>
      </c>
      <c r="E22" s="28">
        <v>8</v>
      </c>
      <c r="F22" s="29" t="s">
        <v>290</v>
      </c>
      <c r="G22" s="30">
        <v>51</v>
      </c>
      <c r="H22" s="30">
        <v>51</v>
      </c>
      <c r="I22" s="31">
        <v>0.26</v>
      </c>
      <c r="J22" s="29" t="s">
        <v>628</v>
      </c>
      <c r="K22" s="29" t="s">
        <v>490</v>
      </c>
    </row>
    <row r="23" spans="1:12" ht="60" x14ac:dyDescent="0.25">
      <c r="A23" s="8">
        <v>20</v>
      </c>
      <c r="B23" s="343">
        <v>5</v>
      </c>
      <c r="C23" s="22" t="s">
        <v>491</v>
      </c>
      <c r="D23" s="22" t="s">
        <v>473</v>
      </c>
      <c r="E23" s="28">
        <v>8</v>
      </c>
      <c r="F23" s="29" t="s">
        <v>291</v>
      </c>
      <c r="G23" s="30">
        <v>42</v>
      </c>
      <c r="H23" s="30">
        <v>42</v>
      </c>
      <c r="I23" s="31">
        <v>0.21</v>
      </c>
      <c r="J23" s="29" t="s">
        <v>628</v>
      </c>
      <c r="K23" s="29" t="s">
        <v>490</v>
      </c>
    </row>
    <row r="24" spans="1:12" ht="60" x14ac:dyDescent="0.25">
      <c r="A24" s="8">
        <v>21</v>
      </c>
      <c r="B24" s="343">
        <v>6</v>
      </c>
      <c r="C24" s="22" t="s">
        <v>492</v>
      </c>
      <c r="D24" s="22" t="s">
        <v>473</v>
      </c>
      <c r="E24" s="28">
        <v>8</v>
      </c>
      <c r="F24" s="29" t="s">
        <v>292</v>
      </c>
      <c r="G24" s="30">
        <v>42</v>
      </c>
      <c r="H24" s="30">
        <v>42</v>
      </c>
      <c r="I24" s="31">
        <v>0.21</v>
      </c>
      <c r="J24" s="29" t="s">
        <v>628</v>
      </c>
      <c r="K24" s="29" t="s">
        <v>490</v>
      </c>
    </row>
    <row r="25" spans="1:12" ht="60" x14ac:dyDescent="0.25">
      <c r="A25" s="8">
        <v>22</v>
      </c>
      <c r="B25" s="343">
        <v>7</v>
      </c>
      <c r="C25" s="22" t="s">
        <v>460</v>
      </c>
      <c r="D25" s="22" t="s">
        <v>436</v>
      </c>
      <c r="E25" s="28">
        <v>8</v>
      </c>
      <c r="F25" s="29" t="s">
        <v>293</v>
      </c>
      <c r="G25" s="30">
        <v>40</v>
      </c>
      <c r="H25" s="30">
        <v>40</v>
      </c>
      <c r="I25" s="31">
        <v>0.2</v>
      </c>
      <c r="J25" s="29" t="s">
        <v>628</v>
      </c>
      <c r="K25" s="29" t="s">
        <v>442</v>
      </c>
    </row>
    <row r="26" spans="1:12" ht="45" x14ac:dyDescent="0.25">
      <c r="A26" s="8">
        <v>23</v>
      </c>
      <c r="B26" s="343">
        <v>8</v>
      </c>
      <c r="C26" s="22" t="s">
        <v>710</v>
      </c>
      <c r="D26" s="22" t="s">
        <v>702</v>
      </c>
      <c r="E26" s="28">
        <v>8</v>
      </c>
      <c r="F26" s="29" t="s">
        <v>294</v>
      </c>
      <c r="G26" s="30">
        <v>39</v>
      </c>
      <c r="H26" s="30">
        <v>39</v>
      </c>
      <c r="I26" s="30">
        <f t="shared" ref="I26:I28" si="1">H26/200*100</f>
        <v>19.5</v>
      </c>
      <c r="J26" s="29" t="s">
        <v>628</v>
      </c>
      <c r="K26" s="29" t="s">
        <v>709</v>
      </c>
    </row>
    <row r="27" spans="1:12" ht="45" x14ac:dyDescent="0.25">
      <c r="A27" s="8">
        <v>24</v>
      </c>
      <c r="B27" s="343">
        <v>9</v>
      </c>
      <c r="C27" s="22" t="s">
        <v>720</v>
      </c>
      <c r="D27" s="22" t="s">
        <v>702</v>
      </c>
      <c r="E27" s="28">
        <v>8</v>
      </c>
      <c r="F27" s="29" t="s">
        <v>295</v>
      </c>
      <c r="G27" s="30">
        <v>36</v>
      </c>
      <c r="H27" s="30">
        <v>36</v>
      </c>
      <c r="I27" s="30">
        <f t="shared" si="1"/>
        <v>18</v>
      </c>
      <c r="J27" s="29" t="s">
        <v>628</v>
      </c>
      <c r="K27" s="29" t="s">
        <v>709</v>
      </c>
    </row>
    <row r="28" spans="1:12" ht="45" x14ac:dyDescent="0.25">
      <c r="A28" s="8">
        <v>25</v>
      </c>
      <c r="B28" s="343">
        <v>10</v>
      </c>
      <c r="C28" s="22" t="s">
        <v>721</v>
      </c>
      <c r="D28" s="22" t="s">
        <v>702</v>
      </c>
      <c r="E28" s="28">
        <v>8</v>
      </c>
      <c r="F28" s="29" t="s">
        <v>296</v>
      </c>
      <c r="G28" s="30">
        <v>32</v>
      </c>
      <c r="H28" s="30">
        <v>32</v>
      </c>
      <c r="I28" s="30">
        <f t="shared" si="1"/>
        <v>16</v>
      </c>
      <c r="J28" s="29" t="s">
        <v>628</v>
      </c>
      <c r="K28" s="29" t="s">
        <v>709</v>
      </c>
    </row>
    <row r="29" spans="1:12" ht="60" x14ac:dyDescent="0.25">
      <c r="A29" s="8">
        <v>26</v>
      </c>
      <c r="B29" s="343">
        <v>11</v>
      </c>
      <c r="C29" s="22" t="s">
        <v>577</v>
      </c>
      <c r="D29" s="33" t="s">
        <v>556</v>
      </c>
      <c r="E29" s="28">
        <v>8</v>
      </c>
      <c r="F29" s="29" t="s">
        <v>297</v>
      </c>
      <c r="G29" s="30">
        <v>28</v>
      </c>
      <c r="H29" s="30">
        <v>28</v>
      </c>
      <c r="I29" s="31">
        <v>0.14000000000000001</v>
      </c>
      <c r="J29" s="29" t="s">
        <v>628</v>
      </c>
      <c r="K29" s="29" t="s">
        <v>576</v>
      </c>
    </row>
    <row r="30" spans="1:12" ht="60" x14ac:dyDescent="0.25">
      <c r="A30" s="8">
        <v>27</v>
      </c>
      <c r="B30" s="343">
        <v>12</v>
      </c>
      <c r="C30" s="22" t="s">
        <v>515</v>
      </c>
      <c r="D30" s="22" t="s">
        <v>523</v>
      </c>
      <c r="E30" s="28">
        <v>8</v>
      </c>
      <c r="F30" s="29" t="s">
        <v>298</v>
      </c>
      <c r="G30" s="30">
        <v>28</v>
      </c>
      <c r="H30" s="30">
        <v>28</v>
      </c>
      <c r="I30" s="31">
        <v>0.14000000000000001</v>
      </c>
      <c r="J30" s="29" t="s">
        <v>628</v>
      </c>
      <c r="K30" s="29" t="s">
        <v>531</v>
      </c>
    </row>
    <row r="31" spans="1:12" ht="60" x14ac:dyDescent="0.25">
      <c r="A31" s="8">
        <v>28</v>
      </c>
      <c r="B31" s="343">
        <v>13</v>
      </c>
      <c r="C31" s="22" t="s">
        <v>467</v>
      </c>
      <c r="D31" s="22" t="s">
        <v>436</v>
      </c>
      <c r="E31" s="28">
        <v>8</v>
      </c>
      <c r="F31" s="29" t="s">
        <v>299</v>
      </c>
      <c r="G31" s="30">
        <v>26</v>
      </c>
      <c r="H31" s="30">
        <v>26</v>
      </c>
      <c r="I31" s="31">
        <v>0.13</v>
      </c>
      <c r="J31" s="29" t="s">
        <v>628</v>
      </c>
      <c r="K31" s="29" t="s">
        <v>442</v>
      </c>
    </row>
    <row r="32" spans="1:12" ht="60" x14ac:dyDescent="0.25">
      <c r="A32" s="8">
        <v>29</v>
      </c>
      <c r="B32" s="343">
        <v>14</v>
      </c>
      <c r="C32" s="22" t="s">
        <v>468</v>
      </c>
      <c r="D32" s="22" t="s">
        <v>436</v>
      </c>
      <c r="E32" s="28">
        <v>8</v>
      </c>
      <c r="F32" s="29" t="s">
        <v>300</v>
      </c>
      <c r="G32" s="30">
        <v>25</v>
      </c>
      <c r="H32" s="30">
        <v>25</v>
      </c>
      <c r="I32" s="31">
        <v>0.13</v>
      </c>
      <c r="J32" s="29" t="s">
        <v>628</v>
      </c>
      <c r="K32" s="29" t="s">
        <v>442</v>
      </c>
    </row>
    <row r="33" spans="1:12" ht="45" x14ac:dyDescent="0.25">
      <c r="A33" s="8">
        <v>30</v>
      </c>
      <c r="B33" s="343">
        <v>15</v>
      </c>
      <c r="C33" s="22" t="s">
        <v>390</v>
      </c>
      <c r="D33" s="22" t="s">
        <v>391</v>
      </c>
      <c r="E33" s="28">
        <v>8</v>
      </c>
      <c r="F33" s="29" t="s">
        <v>301</v>
      </c>
      <c r="G33" s="30">
        <v>25</v>
      </c>
      <c r="H33" s="30">
        <v>25</v>
      </c>
      <c r="I33" s="31">
        <v>0.13</v>
      </c>
      <c r="J33" s="29" t="s">
        <v>628</v>
      </c>
      <c r="K33" s="29" t="s">
        <v>403</v>
      </c>
    </row>
    <row r="34" spans="1:12" ht="60" x14ac:dyDescent="0.25">
      <c r="A34" s="8">
        <v>31</v>
      </c>
      <c r="B34" s="343">
        <v>16</v>
      </c>
      <c r="C34" s="22" t="s">
        <v>612</v>
      </c>
      <c r="D34" s="22" t="s">
        <v>610</v>
      </c>
      <c r="E34" s="28">
        <v>8</v>
      </c>
      <c r="F34" s="29" t="s">
        <v>302</v>
      </c>
      <c r="G34" s="30">
        <v>24</v>
      </c>
      <c r="H34" s="30">
        <v>24</v>
      </c>
      <c r="I34" s="31">
        <v>0.12</v>
      </c>
      <c r="J34" s="29" t="s">
        <v>628</v>
      </c>
      <c r="K34" s="29" t="s">
        <v>619</v>
      </c>
    </row>
    <row r="35" spans="1:12" ht="60" x14ac:dyDescent="0.25">
      <c r="A35" s="8">
        <v>32</v>
      </c>
      <c r="B35" s="343">
        <v>17</v>
      </c>
      <c r="C35" s="22" t="s">
        <v>446</v>
      </c>
      <c r="D35" s="22" t="s">
        <v>436</v>
      </c>
      <c r="E35" s="28">
        <v>8</v>
      </c>
      <c r="F35" s="29" t="s">
        <v>303</v>
      </c>
      <c r="G35" s="30">
        <v>22</v>
      </c>
      <c r="H35" s="30">
        <v>22</v>
      </c>
      <c r="I35" s="31">
        <v>0.11</v>
      </c>
      <c r="J35" s="29" t="s">
        <v>628</v>
      </c>
      <c r="K35" s="29" t="s">
        <v>442</v>
      </c>
    </row>
    <row r="36" spans="1:12" ht="60" x14ac:dyDescent="0.25">
      <c r="A36" s="8">
        <v>33</v>
      </c>
      <c r="B36" s="343">
        <v>18</v>
      </c>
      <c r="C36" s="22" t="s">
        <v>469</v>
      </c>
      <c r="D36" s="22" t="s">
        <v>436</v>
      </c>
      <c r="E36" s="28">
        <v>8</v>
      </c>
      <c r="F36" s="29" t="s">
        <v>304</v>
      </c>
      <c r="G36" s="30">
        <v>22</v>
      </c>
      <c r="H36" s="30">
        <v>22</v>
      </c>
      <c r="I36" s="31">
        <v>0.11</v>
      </c>
      <c r="J36" s="29" t="s">
        <v>628</v>
      </c>
      <c r="K36" s="29" t="s">
        <v>442</v>
      </c>
    </row>
    <row r="37" spans="1:12" ht="60" x14ac:dyDescent="0.25">
      <c r="A37" s="8">
        <v>34</v>
      </c>
      <c r="B37" s="343">
        <v>19</v>
      </c>
      <c r="C37" s="22" t="s">
        <v>605</v>
      </c>
      <c r="D37" s="22" t="s">
        <v>587</v>
      </c>
      <c r="E37" s="28">
        <v>8</v>
      </c>
      <c r="F37" s="29" t="s">
        <v>305</v>
      </c>
      <c r="G37" s="30">
        <v>21</v>
      </c>
      <c r="H37" s="30">
        <v>21</v>
      </c>
      <c r="I37" s="31">
        <f>H37/200</f>
        <v>0.105</v>
      </c>
      <c r="J37" s="29" t="s">
        <v>628</v>
      </c>
      <c r="K37" s="29" t="s">
        <v>512</v>
      </c>
    </row>
    <row r="38" spans="1:12" ht="60" x14ac:dyDescent="0.25">
      <c r="A38" s="8">
        <v>35</v>
      </c>
      <c r="B38" s="343">
        <v>20</v>
      </c>
      <c r="C38" s="29" t="s">
        <v>470</v>
      </c>
      <c r="D38" s="22" t="s">
        <v>436</v>
      </c>
      <c r="E38" s="23">
        <v>8</v>
      </c>
      <c r="F38" s="29" t="s">
        <v>306</v>
      </c>
      <c r="G38" s="30">
        <v>20</v>
      </c>
      <c r="H38" s="30">
        <v>20</v>
      </c>
      <c r="I38" s="31">
        <v>0.1</v>
      </c>
      <c r="J38" s="29" t="s">
        <v>628</v>
      </c>
      <c r="K38" s="29" t="s">
        <v>442</v>
      </c>
    </row>
    <row r="39" spans="1:12" ht="60" x14ac:dyDescent="0.25">
      <c r="A39" s="8">
        <v>36</v>
      </c>
      <c r="B39" s="343">
        <v>21</v>
      </c>
      <c r="C39" s="29" t="s">
        <v>461</v>
      </c>
      <c r="D39" s="22" t="s">
        <v>436</v>
      </c>
      <c r="E39" s="23">
        <v>8</v>
      </c>
      <c r="F39" s="29" t="s">
        <v>307</v>
      </c>
      <c r="G39" s="30">
        <v>20</v>
      </c>
      <c r="H39" s="30">
        <v>20</v>
      </c>
      <c r="I39" s="31">
        <v>0.1</v>
      </c>
      <c r="J39" s="29" t="s">
        <v>628</v>
      </c>
      <c r="K39" s="29" t="s">
        <v>442</v>
      </c>
    </row>
    <row r="40" spans="1:12" ht="45" x14ac:dyDescent="0.25">
      <c r="A40" s="8">
        <v>37</v>
      </c>
      <c r="B40" s="343">
        <v>22</v>
      </c>
      <c r="C40" s="29" t="s">
        <v>552</v>
      </c>
      <c r="D40" s="22" t="s">
        <v>538</v>
      </c>
      <c r="E40" s="23">
        <v>8</v>
      </c>
      <c r="F40" s="29" t="s">
        <v>308</v>
      </c>
      <c r="G40" s="30">
        <v>17</v>
      </c>
      <c r="H40" s="30">
        <v>17</v>
      </c>
      <c r="I40" s="31">
        <v>0.09</v>
      </c>
      <c r="J40" s="29" t="s">
        <v>628</v>
      </c>
      <c r="K40" s="29" t="s">
        <v>551</v>
      </c>
    </row>
    <row r="41" spans="1:12" ht="60" x14ac:dyDescent="0.25">
      <c r="A41" s="8">
        <v>38</v>
      </c>
      <c r="B41" s="343">
        <v>23</v>
      </c>
      <c r="C41" s="29" t="s">
        <v>425</v>
      </c>
      <c r="D41" s="22" t="s">
        <v>412</v>
      </c>
      <c r="E41" s="23">
        <v>8</v>
      </c>
      <c r="F41" s="29" t="s">
        <v>309</v>
      </c>
      <c r="G41" s="30">
        <v>14</v>
      </c>
      <c r="H41" s="30">
        <v>14</v>
      </c>
      <c r="I41" s="31">
        <v>7.0000000000000007E-2</v>
      </c>
      <c r="J41" s="29" t="s">
        <v>628</v>
      </c>
      <c r="K41" s="29" t="s">
        <v>432</v>
      </c>
    </row>
    <row r="42" spans="1:12" ht="45" x14ac:dyDescent="0.25">
      <c r="A42" s="8">
        <v>39</v>
      </c>
      <c r="B42" s="343">
        <v>24</v>
      </c>
      <c r="C42" s="29" t="s">
        <v>722</v>
      </c>
      <c r="D42" s="22" t="s">
        <v>702</v>
      </c>
      <c r="E42" s="23">
        <v>8</v>
      </c>
      <c r="F42" s="29" t="s">
        <v>310</v>
      </c>
      <c r="G42" s="30">
        <v>14</v>
      </c>
      <c r="H42" s="30">
        <v>14</v>
      </c>
      <c r="I42" s="30">
        <f t="shared" ref="I42" si="2">H42/200*100</f>
        <v>7.0000000000000009</v>
      </c>
      <c r="J42" s="29" t="s">
        <v>628</v>
      </c>
      <c r="K42" s="29" t="s">
        <v>709</v>
      </c>
    </row>
    <row r="43" spans="1:12" ht="60" x14ac:dyDescent="0.25">
      <c r="A43" s="8">
        <v>40</v>
      </c>
      <c r="B43" s="343">
        <v>25</v>
      </c>
      <c r="C43" s="29" t="s">
        <v>416</v>
      </c>
      <c r="D43" s="22" t="s">
        <v>412</v>
      </c>
      <c r="E43" s="23">
        <v>8</v>
      </c>
      <c r="F43" s="29" t="s">
        <v>311</v>
      </c>
      <c r="G43" s="30">
        <v>13</v>
      </c>
      <c r="H43" s="30">
        <v>13</v>
      </c>
      <c r="I43" s="32">
        <v>6.5000000000000002E-2</v>
      </c>
      <c r="J43" s="29" t="s">
        <v>628</v>
      </c>
      <c r="K43" s="29" t="s">
        <v>432</v>
      </c>
    </row>
    <row r="44" spans="1:12" ht="60" x14ac:dyDescent="0.25">
      <c r="A44" s="8">
        <v>41</v>
      </c>
      <c r="B44" s="343">
        <v>26</v>
      </c>
      <c r="C44" s="29" t="s">
        <v>493</v>
      </c>
      <c r="D44" s="22" t="s">
        <v>473</v>
      </c>
      <c r="E44" s="23">
        <v>8</v>
      </c>
      <c r="F44" s="29" t="s">
        <v>312</v>
      </c>
      <c r="G44" s="30">
        <v>8</v>
      </c>
      <c r="H44" s="30">
        <v>8</v>
      </c>
      <c r="I44" s="31">
        <v>0.04</v>
      </c>
      <c r="J44" s="29" t="s">
        <v>628</v>
      </c>
      <c r="K44" s="29" t="s">
        <v>490</v>
      </c>
    </row>
    <row r="45" spans="1:12" ht="45.75" x14ac:dyDescent="0.3">
      <c r="A45" s="8">
        <v>42</v>
      </c>
      <c r="B45" s="284">
        <v>1</v>
      </c>
      <c r="C45" s="17" t="s">
        <v>553</v>
      </c>
      <c r="D45" s="17" t="s">
        <v>538</v>
      </c>
      <c r="E45" s="35">
        <v>9</v>
      </c>
      <c r="F45" s="34" t="s">
        <v>313</v>
      </c>
      <c r="G45" s="35">
        <v>52</v>
      </c>
      <c r="H45" s="35">
        <v>52</v>
      </c>
      <c r="I45" s="36">
        <v>0.26</v>
      </c>
      <c r="J45" s="34" t="s">
        <v>628</v>
      </c>
      <c r="K45" s="34" t="s">
        <v>551</v>
      </c>
      <c r="L45" s="10" t="s">
        <v>286</v>
      </c>
    </row>
    <row r="46" spans="1:12" ht="75" x14ac:dyDescent="0.25">
      <c r="A46" s="8">
        <v>43</v>
      </c>
      <c r="B46" s="284">
        <v>2</v>
      </c>
      <c r="C46" s="34" t="s">
        <v>640</v>
      </c>
      <c r="D46" s="17" t="s">
        <v>626</v>
      </c>
      <c r="E46" s="35">
        <v>9</v>
      </c>
      <c r="F46" s="34" t="s">
        <v>314</v>
      </c>
      <c r="G46" s="35">
        <v>51</v>
      </c>
      <c r="H46" s="35">
        <v>51</v>
      </c>
      <c r="I46" s="36">
        <v>0.25</v>
      </c>
      <c r="J46" s="34" t="s">
        <v>628</v>
      </c>
      <c r="K46" s="34" t="s">
        <v>665</v>
      </c>
    </row>
    <row r="47" spans="1:12" ht="60" x14ac:dyDescent="0.25">
      <c r="A47" s="8">
        <v>44</v>
      </c>
      <c r="B47" s="284">
        <v>3</v>
      </c>
      <c r="C47" s="34" t="s">
        <v>433</v>
      </c>
      <c r="D47" s="17" t="s">
        <v>412</v>
      </c>
      <c r="E47" s="35">
        <v>9</v>
      </c>
      <c r="F47" s="34" t="s">
        <v>315</v>
      </c>
      <c r="G47" s="35">
        <v>46</v>
      </c>
      <c r="H47" s="35">
        <v>46</v>
      </c>
      <c r="I47" s="36">
        <v>0.23</v>
      </c>
      <c r="J47" s="34" t="s">
        <v>628</v>
      </c>
      <c r="K47" s="34" t="s">
        <v>432</v>
      </c>
    </row>
    <row r="48" spans="1:12" ht="60" x14ac:dyDescent="0.25">
      <c r="A48" s="8">
        <v>45</v>
      </c>
      <c r="B48" s="284">
        <v>4</v>
      </c>
      <c r="C48" s="34" t="s">
        <v>447</v>
      </c>
      <c r="D48" s="17" t="s">
        <v>436</v>
      </c>
      <c r="E48" s="35">
        <v>9</v>
      </c>
      <c r="F48" s="34" t="s">
        <v>316</v>
      </c>
      <c r="G48" s="35">
        <v>44</v>
      </c>
      <c r="H48" s="35">
        <v>44</v>
      </c>
      <c r="I48" s="36">
        <v>0.22</v>
      </c>
      <c r="J48" s="34" t="s">
        <v>628</v>
      </c>
      <c r="K48" s="34" t="s">
        <v>442</v>
      </c>
    </row>
    <row r="49" spans="1:11" ht="60" x14ac:dyDescent="0.25">
      <c r="A49" s="8">
        <v>46</v>
      </c>
      <c r="B49" s="284">
        <v>5</v>
      </c>
      <c r="C49" s="34" t="s">
        <v>520</v>
      </c>
      <c r="D49" s="17" t="s">
        <v>523</v>
      </c>
      <c r="E49" s="35">
        <v>9</v>
      </c>
      <c r="F49" s="34" t="s">
        <v>317</v>
      </c>
      <c r="G49" s="35">
        <v>41</v>
      </c>
      <c r="H49" s="35">
        <v>41</v>
      </c>
      <c r="I49" s="36">
        <v>0.21</v>
      </c>
      <c r="J49" s="34" t="s">
        <v>628</v>
      </c>
      <c r="K49" s="269" t="s">
        <v>3052</v>
      </c>
    </row>
    <row r="50" spans="1:11" ht="45" x14ac:dyDescent="0.25">
      <c r="A50" s="8">
        <v>47</v>
      </c>
      <c r="B50" s="284">
        <v>6</v>
      </c>
      <c r="C50" s="34" t="s">
        <v>393</v>
      </c>
      <c r="D50" s="17" t="s">
        <v>391</v>
      </c>
      <c r="E50" s="35">
        <v>9</v>
      </c>
      <c r="F50" s="34" t="s">
        <v>318</v>
      </c>
      <c r="G50" s="35">
        <v>40</v>
      </c>
      <c r="H50" s="35">
        <v>40</v>
      </c>
      <c r="I50" s="36">
        <v>0.2</v>
      </c>
      <c r="J50" s="34" t="s">
        <v>628</v>
      </c>
      <c r="K50" s="34" t="s">
        <v>403</v>
      </c>
    </row>
    <row r="51" spans="1:11" ht="60" x14ac:dyDescent="0.25">
      <c r="A51" s="8">
        <v>48</v>
      </c>
      <c r="B51" s="284">
        <v>7</v>
      </c>
      <c r="C51" s="34" t="s">
        <v>449</v>
      </c>
      <c r="D51" s="17" t="s">
        <v>436</v>
      </c>
      <c r="E51" s="35">
        <v>9</v>
      </c>
      <c r="F51" s="34" t="s">
        <v>319</v>
      </c>
      <c r="G51" s="35">
        <v>40</v>
      </c>
      <c r="H51" s="35">
        <v>40</v>
      </c>
      <c r="I51" s="36">
        <v>0.2</v>
      </c>
      <c r="J51" s="34" t="s">
        <v>628</v>
      </c>
      <c r="K51" s="34" t="s">
        <v>442</v>
      </c>
    </row>
    <row r="52" spans="1:11" ht="60" x14ac:dyDescent="0.25">
      <c r="A52" s="8">
        <v>49</v>
      </c>
      <c r="B52" s="284">
        <v>8</v>
      </c>
      <c r="C52" s="34" t="s">
        <v>566</v>
      </c>
      <c r="D52" s="37" t="s">
        <v>556</v>
      </c>
      <c r="E52" s="35">
        <v>9</v>
      </c>
      <c r="F52" s="34" t="s">
        <v>320</v>
      </c>
      <c r="G52" s="35">
        <v>37</v>
      </c>
      <c r="H52" s="35">
        <v>37</v>
      </c>
      <c r="I52" s="36">
        <v>0.18</v>
      </c>
      <c r="J52" s="34" t="s">
        <v>628</v>
      </c>
      <c r="K52" s="34" t="s">
        <v>576</v>
      </c>
    </row>
    <row r="53" spans="1:11" ht="60" x14ac:dyDescent="0.25">
      <c r="A53" s="8">
        <v>50</v>
      </c>
      <c r="B53" s="284">
        <v>9</v>
      </c>
      <c r="C53" s="34" t="s">
        <v>578</v>
      </c>
      <c r="D53" s="37" t="s">
        <v>556</v>
      </c>
      <c r="E53" s="35">
        <v>9</v>
      </c>
      <c r="F53" s="34" t="s">
        <v>321</v>
      </c>
      <c r="G53" s="35">
        <v>36</v>
      </c>
      <c r="H53" s="35">
        <v>36</v>
      </c>
      <c r="I53" s="36">
        <v>0.17</v>
      </c>
      <c r="J53" s="34" t="s">
        <v>628</v>
      </c>
      <c r="K53" s="34" t="s">
        <v>576</v>
      </c>
    </row>
    <row r="54" spans="1:11" ht="45" x14ac:dyDescent="0.25">
      <c r="A54" s="8">
        <v>51</v>
      </c>
      <c r="B54" s="284">
        <v>10</v>
      </c>
      <c r="C54" s="34" t="s">
        <v>404</v>
      </c>
      <c r="D54" s="17" t="s">
        <v>391</v>
      </c>
      <c r="E54" s="35">
        <v>9</v>
      </c>
      <c r="F54" s="34" t="s">
        <v>322</v>
      </c>
      <c r="G54" s="35">
        <v>34</v>
      </c>
      <c r="H54" s="35">
        <v>34</v>
      </c>
      <c r="I54" s="36">
        <v>0.17</v>
      </c>
      <c r="J54" s="34" t="s">
        <v>628</v>
      </c>
      <c r="K54" s="34" t="s">
        <v>403</v>
      </c>
    </row>
    <row r="55" spans="1:11" ht="60" x14ac:dyDescent="0.25">
      <c r="A55" s="8">
        <v>52</v>
      </c>
      <c r="B55" s="284">
        <v>11</v>
      </c>
      <c r="C55" s="17" t="s">
        <v>697</v>
      </c>
      <c r="D55" s="17" t="s">
        <v>672</v>
      </c>
      <c r="E55" s="18">
        <v>9</v>
      </c>
      <c r="F55" s="17" t="s">
        <v>323</v>
      </c>
      <c r="G55" s="18">
        <v>31</v>
      </c>
      <c r="H55" s="18">
        <v>31</v>
      </c>
      <c r="I55" s="18">
        <v>16</v>
      </c>
      <c r="J55" s="34" t="s">
        <v>628</v>
      </c>
      <c r="K55" s="17" t="s">
        <v>696</v>
      </c>
    </row>
    <row r="56" spans="1:11" ht="60" x14ac:dyDescent="0.25">
      <c r="A56" s="8">
        <v>53</v>
      </c>
      <c r="B56" s="284">
        <v>12</v>
      </c>
      <c r="C56" s="17" t="s">
        <v>698</v>
      </c>
      <c r="D56" s="17" t="s">
        <v>672</v>
      </c>
      <c r="E56" s="18">
        <v>9</v>
      </c>
      <c r="F56" s="17" t="s">
        <v>324</v>
      </c>
      <c r="G56" s="18">
        <v>30</v>
      </c>
      <c r="H56" s="18">
        <v>30</v>
      </c>
      <c r="I56" s="18">
        <v>15</v>
      </c>
      <c r="J56" s="34" t="s">
        <v>628</v>
      </c>
      <c r="K56" s="17" t="s">
        <v>696</v>
      </c>
    </row>
    <row r="57" spans="1:11" ht="75" x14ac:dyDescent="0.25">
      <c r="A57" s="8">
        <v>54</v>
      </c>
      <c r="B57" s="284">
        <v>13</v>
      </c>
      <c r="C57" s="34" t="s">
        <v>666</v>
      </c>
      <c r="D57" s="17" t="s">
        <v>626</v>
      </c>
      <c r="E57" s="35">
        <v>9</v>
      </c>
      <c r="F57" s="34" t="s">
        <v>325</v>
      </c>
      <c r="G57" s="35">
        <v>29</v>
      </c>
      <c r="H57" s="35">
        <v>29</v>
      </c>
      <c r="I57" s="36">
        <v>0.15</v>
      </c>
      <c r="J57" s="34" t="s">
        <v>628</v>
      </c>
      <c r="K57" s="34" t="s">
        <v>665</v>
      </c>
    </row>
    <row r="58" spans="1:11" ht="45" x14ac:dyDescent="0.25">
      <c r="A58" s="8">
        <v>55</v>
      </c>
      <c r="B58" s="284">
        <v>14</v>
      </c>
      <c r="C58" s="34" t="s">
        <v>405</v>
      </c>
      <c r="D58" s="17" t="s">
        <v>391</v>
      </c>
      <c r="E58" s="35">
        <v>9</v>
      </c>
      <c r="F58" s="34" t="s">
        <v>326</v>
      </c>
      <c r="G58" s="35">
        <v>28</v>
      </c>
      <c r="H58" s="35">
        <v>28</v>
      </c>
      <c r="I58" s="36">
        <v>0.14000000000000001</v>
      </c>
      <c r="J58" s="34" t="s">
        <v>628</v>
      </c>
      <c r="K58" s="34" t="s">
        <v>403</v>
      </c>
    </row>
    <row r="59" spans="1:11" ht="75" x14ac:dyDescent="0.25">
      <c r="A59" s="8">
        <v>56</v>
      </c>
      <c r="B59" s="284">
        <v>15</v>
      </c>
      <c r="C59" s="34" t="s">
        <v>667</v>
      </c>
      <c r="D59" s="17" t="s">
        <v>626</v>
      </c>
      <c r="E59" s="35">
        <v>9</v>
      </c>
      <c r="F59" s="34" t="s">
        <v>327</v>
      </c>
      <c r="G59" s="35">
        <v>28</v>
      </c>
      <c r="H59" s="35">
        <v>28</v>
      </c>
      <c r="I59" s="36">
        <v>0.14000000000000001</v>
      </c>
      <c r="J59" s="34" t="s">
        <v>628</v>
      </c>
      <c r="K59" s="34" t="s">
        <v>665</v>
      </c>
    </row>
    <row r="60" spans="1:11" ht="45" x14ac:dyDescent="0.25">
      <c r="A60" s="8">
        <v>57</v>
      </c>
      <c r="B60" s="284">
        <v>16</v>
      </c>
      <c r="C60" s="34" t="s">
        <v>406</v>
      </c>
      <c r="D60" s="17" t="s">
        <v>391</v>
      </c>
      <c r="E60" s="35">
        <v>9</v>
      </c>
      <c r="F60" s="34" t="s">
        <v>328</v>
      </c>
      <c r="G60" s="35">
        <v>25</v>
      </c>
      <c r="H60" s="35">
        <v>25</v>
      </c>
      <c r="I60" s="36">
        <v>0.13</v>
      </c>
      <c r="J60" s="34" t="s">
        <v>628</v>
      </c>
      <c r="K60" s="34" t="s">
        <v>403</v>
      </c>
    </row>
    <row r="61" spans="1:11" ht="60" x14ac:dyDescent="0.25">
      <c r="A61" s="8">
        <v>58</v>
      </c>
      <c r="B61" s="284">
        <v>17</v>
      </c>
      <c r="C61" s="34" t="s">
        <v>494</v>
      </c>
      <c r="D61" s="17" t="s">
        <v>473</v>
      </c>
      <c r="E61" s="35">
        <v>9</v>
      </c>
      <c r="F61" s="34" t="s">
        <v>329</v>
      </c>
      <c r="G61" s="35">
        <v>24</v>
      </c>
      <c r="H61" s="35">
        <v>24</v>
      </c>
      <c r="I61" s="36">
        <v>0.12</v>
      </c>
      <c r="J61" s="34" t="s">
        <v>628</v>
      </c>
      <c r="K61" s="34" t="s">
        <v>490</v>
      </c>
    </row>
    <row r="62" spans="1:11" ht="60" x14ac:dyDescent="0.25">
      <c r="A62" s="8">
        <v>59</v>
      </c>
      <c r="B62" s="284">
        <v>18</v>
      </c>
      <c r="C62" s="17" t="s">
        <v>699</v>
      </c>
      <c r="D62" s="17" t="s">
        <v>672</v>
      </c>
      <c r="E62" s="18">
        <v>9</v>
      </c>
      <c r="F62" s="17" t="s">
        <v>330</v>
      </c>
      <c r="G62" s="18">
        <v>23</v>
      </c>
      <c r="H62" s="18">
        <v>23</v>
      </c>
      <c r="I62" s="18">
        <v>12</v>
      </c>
      <c r="J62" s="34" t="s">
        <v>628</v>
      </c>
      <c r="K62" s="17" t="s">
        <v>696</v>
      </c>
    </row>
    <row r="63" spans="1:11" ht="60" x14ac:dyDescent="0.25">
      <c r="A63" s="8">
        <v>60</v>
      </c>
      <c r="B63" s="284">
        <v>19</v>
      </c>
      <c r="C63" s="17" t="s">
        <v>679</v>
      </c>
      <c r="D63" s="17" t="s">
        <v>672</v>
      </c>
      <c r="E63" s="18">
        <v>9</v>
      </c>
      <c r="F63" s="17" t="s">
        <v>331</v>
      </c>
      <c r="G63" s="18">
        <v>23</v>
      </c>
      <c r="H63" s="18">
        <v>23</v>
      </c>
      <c r="I63" s="18">
        <v>12</v>
      </c>
      <c r="J63" s="34" t="s">
        <v>628</v>
      </c>
      <c r="K63" s="17" t="s">
        <v>696</v>
      </c>
    </row>
    <row r="64" spans="1:11" ht="60" x14ac:dyDescent="0.25">
      <c r="A64" s="8">
        <v>61</v>
      </c>
      <c r="B64" s="284">
        <v>20</v>
      </c>
      <c r="C64" s="34" t="s">
        <v>579</v>
      </c>
      <c r="D64" s="37" t="s">
        <v>556</v>
      </c>
      <c r="E64" s="35">
        <v>9</v>
      </c>
      <c r="F64" s="34" t="s">
        <v>332</v>
      </c>
      <c r="G64" s="35">
        <v>21</v>
      </c>
      <c r="H64" s="35">
        <v>21</v>
      </c>
      <c r="I64" s="36">
        <v>0.1</v>
      </c>
      <c r="J64" s="34" t="s">
        <v>628</v>
      </c>
      <c r="K64" s="34" t="s">
        <v>576</v>
      </c>
    </row>
    <row r="65" spans="1:12" ht="60" x14ac:dyDescent="0.25">
      <c r="A65" s="8">
        <v>62</v>
      </c>
      <c r="B65" s="284">
        <v>21</v>
      </c>
      <c r="C65" s="17" t="s">
        <v>700</v>
      </c>
      <c r="D65" s="17" t="s">
        <v>672</v>
      </c>
      <c r="E65" s="18">
        <v>9</v>
      </c>
      <c r="F65" s="17" t="s">
        <v>333</v>
      </c>
      <c r="G65" s="18">
        <v>21</v>
      </c>
      <c r="H65" s="18">
        <v>21</v>
      </c>
      <c r="I65" s="18">
        <v>11</v>
      </c>
      <c r="J65" s="34" t="s">
        <v>628</v>
      </c>
      <c r="K65" s="17" t="s">
        <v>696</v>
      </c>
    </row>
    <row r="66" spans="1:12" ht="60" x14ac:dyDescent="0.25">
      <c r="A66" s="8">
        <v>63</v>
      </c>
      <c r="B66" s="284">
        <v>22</v>
      </c>
      <c r="C66" s="34" t="s">
        <v>565</v>
      </c>
      <c r="D66" s="37" t="s">
        <v>556</v>
      </c>
      <c r="E66" s="35">
        <v>9</v>
      </c>
      <c r="F66" s="34" t="s">
        <v>334</v>
      </c>
      <c r="G66" s="35">
        <v>18</v>
      </c>
      <c r="H66" s="35">
        <v>18</v>
      </c>
      <c r="I66" s="36">
        <v>0.09</v>
      </c>
      <c r="J66" s="34" t="s">
        <v>628</v>
      </c>
      <c r="K66" s="34" t="s">
        <v>576</v>
      </c>
    </row>
    <row r="67" spans="1:12" ht="60" x14ac:dyDescent="0.25">
      <c r="A67" s="8">
        <v>64</v>
      </c>
      <c r="B67" s="284">
        <v>23</v>
      </c>
      <c r="C67" s="34" t="s">
        <v>580</v>
      </c>
      <c r="D67" s="37" t="s">
        <v>556</v>
      </c>
      <c r="E67" s="35">
        <v>9</v>
      </c>
      <c r="F67" s="34" t="s">
        <v>335</v>
      </c>
      <c r="G67" s="35">
        <v>15</v>
      </c>
      <c r="H67" s="35">
        <v>15</v>
      </c>
      <c r="I67" s="36">
        <v>7.0000000000000007E-2</v>
      </c>
      <c r="J67" s="34" t="s">
        <v>628</v>
      </c>
      <c r="K67" s="34" t="s">
        <v>576</v>
      </c>
    </row>
    <row r="68" spans="1:12" ht="60" x14ac:dyDescent="0.25">
      <c r="A68" s="8">
        <v>65</v>
      </c>
      <c r="B68" s="284">
        <v>24</v>
      </c>
      <c r="C68" s="297" t="s">
        <v>2784</v>
      </c>
      <c r="D68" s="37" t="s">
        <v>621</v>
      </c>
      <c r="E68" s="35">
        <v>9</v>
      </c>
      <c r="F68" s="34" t="s">
        <v>336</v>
      </c>
      <c r="G68" s="35">
        <v>15</v>
      </c>
      <c r="H68" s="35">
        <v>15</v>
      </c>
      <c r="I68" s="38">
        <v>7.4999999999999997E-2</v>
      </c>
      <c r="J68" s="34" t="s">
        <v>628</v>
      </c>
      <c r="K68" s="34" t="s">
        <v>620</v>
      </c>
    </row>
    <row r="69" spans="1:12" ht="60" x14ac:dyDescent="0.25">
      <c r="A69" s="8">
        <v>66</v>
      </c>
      <c r="B69" s="284">
        <v>25</v>
      </c>
      <c r="C69" s="34" t="s">
        <v>581</v>
      </c>
      <c r="D69" s="37" t="s">
        <v>556</v>
      </c>
      <c r="E69" s="35">
        <v>9</v>
      </c>
      <c r="F69" s="34" t="s">
        <v>337</v>
      </c>
      <c r="G69" s="35">
        <v>13</v>
      </c>
      <c r="H69" s="35">
        <v>13</v>
      </c>
      <c r="I69" s="36">
        <v>0.06</v>
      </c>
      <c r="J69" s="34" t="s">
        <v>628</v>
      </c>
      <c r="K69" s="34" t="s">
        <v>576</v>
      </c>
    </row>
    <row r="70" spans="1:12" ht="60" x14ac:dyDescent="0.25">
      <c r="A70" s="8">
        <v>67</v>
      </c>
      <c r="B70" s="284">
        <v>26</v>
      </c>
      <c r="C70" s="34" t="s">
        <v>471</v>
      </c>
      <c r="D70" s="17" t="s">
        <v>436</v>
      </c>
      <c r="E70" s="35">
        <v>9</v>
      </c>
      <c r="F70" s="34" t="s">
        <v>338</v>
      </c>
      <c r="G70" s="35">
        <v>12</v>
      </c>
      <c r="H70" s="35">
        <v>12</v>
      </c>
      <c r="I70" s="36">
        <v>0.06</v>
      </c>
      <c r="J70" s="34" t="s">
        <v>628</v>
      </c>
      <c r="K70" s="34" t="s">
        <v>442</v>
      </c>
    </row>
    <row r="71" spans="1:12" ht="60" x14ac:dyDescent="0.25">
      <c r="A71" s="8">
        <v>68</v>
      </c>
      <c r="B71" s="284">
        <v>27</v>
      </c>
      <c r="C71" s="34" t="s">
        <v>434</v>
      </c>
      <c r="D71" s="17" t="s">
        <v>412</v>
      </c>
      <c r="E71" s="35">
        <v>9</v>
      </c>
      <c r="F71" s="34" t="s">
        <v>339</v>
      </c>
      <c r="G71" s="35">
        <v>11</v>
      </c>
      <c r="H71" s="35">
        <v>11</v>
      </c>
      <c r="I71" s="38">
        <v>5.5E-2</v>
      </c>
      <c r="J71" s="34" t="s">
        <v>628</v>
      </c>
      <c r="K71" s="34" t="s">
        <v>432</v>
      </c>
    </row>
    <row r="72" spans="1:12" ht="60" x14ac:dyDescent="0.25">
      <c r="A72" s="8">
        <v>69</v>
      </c>
      <c r="B72" s="284">
        <v>28</v>
      </c>
      <c r="C72" s="34" t="s">
        <v>535</v>
      </c>
      <c r="D72" s="17" t="s">
        <v>518</v>
      </c>
      <c r="E72" s="35">
        <v>9</v>
      </c>
      <c r="F72" s="34" t="s">
        <v>340</v>
      </c>
      <c r="G72" s="35">
        <v>9</v>
      </c>
      <c r="H72" s="35">
        <v>9</v>
      </c>
      <c r="I72" s="36">
        <v>0.05</v>
      </c>
      <c r="J72" s="34" t="s">
        <v>628</v>
      </c>
      <c r="K72" s="269" t="s">
        <v>3052</v>
      </c>
    </row>
    <row r="73" spans="1:12" ht="75.75" x14ac:dyDescent="0.3">
      <c r="A73" s="8">
        <v>70</v>
      </c>
      <c r="B73" s="345">
        <v>1</v>
      </c>
      <c r="C73" s="47" t="s">
        <v>650</v>
      </c>
      <c r="D73" s="20" t="s">
        <v>626</v>
      </c>
      <c r="E73" s="48">
        <v>10</v>
      </c>
      <c r="F73" s="47" t="s">
        <v>341</v>
      </c>
      <c r="G73" s="48">
        <v>65</v>
      </c>
      <c r="H73" s="48">
        <v>65</v>
      </c>
      <c r="I73" s="49">
        <v>0.33</v>
      </c>
      <c r="J73" s="47" t="s">
        <v>628</v>
      </c>
      <c r="K73" s="47" t="s">
        <v>664</v>
      </c>
      <c r="L73" s="10" t="s">
        <v>286</v>
      </c>
    </row>
    <row r="74" spans="1:12" ht="45" x14ac:dyDescent="0.25">
      <c r="A74" s="8">
        <v>71</v>
      </c>
      <c r="B74" s="345">
        <v>2</v>
      </c>
      <c r="C74" s="47" t="s">
        <v>701</v>
      </c>
      <c r="D74" s="20" t="s">
        <v>702</v>
      </c>
      <c r="E74" s="48">
        <v>10</v>
      </c>
      <c r="F74" s="47" t="s">
        <v>342</v>
      </c>
      <c r="G74" s="48">
        <v>55</v>
      </c>
      <c r="H74" s="48">
        <v>55</v>
      </c>
      <c r="I74" s="45">
        <f t="shared" ref="I74" si="3">H74/200*100</f>
        <v>27.500000000000004</v>
      </c>
      <c r="J74" s="47" t="s">
        <v>628</v>
      </c>
      <c r="K74" s="47" t="s">
        <v>709</v>
      </c>
    </row>
    <row r="75" spans="1:12" ht="60" x14ac:dyDescent="0.25">
      <c r="A75" s="8">
        <v>72</v>
      </c>
      <c r="B75" s="345">
        <v>3</v>
      </c>
      <c r="C75" s="47" t="s">
        <v>485</v>
      </c>
      <c r="D75" s="20" t="s">
        <v>473</v>
      </c>
      <c r="E75" s="48">
        <v>10</v>
      </c>
      <c r="F75" s="47" t="s">
        <v>343</v>
      </c>
      <c r="G75" s="48">
        <v>47</v>
      </c>
      <c r="H75" s="48">
        <v>47</v>
      </c>
      <c r="I75" s="49">
        <v>0.24</v>
      </c>
      <c r="J75" s="47" t="s">
        <v>628</v>
      </c>
      <c r="K75" s="47" t="s">
        <v>490</v>
      </c>
    </row>
    <row r="76" spans="1:12" ht="60" x14ac:dyDescent="0.25">
      <c r="A76" s="8">
        <v>73</v>
      </c>
      <c r="B76" s="345">
        <v>4</v>
      </c>
      <c r="C76" s="47" t="s">
        <v>511</v>
      </c>
      <c r="D76" s="20" t="s">
        <v>498</v>
      </c>
      <c r="E76" s="48">
        <v>10</v>
      </c>
      <c r="F76" s="47" t="s">
        <v>344</v>
      </c>
      <c r="G76" s="48">
        <v>44</v>
      </c>
      <c r="H76" s="48">
        <v>44</v>
      </c>
      <c r="I76" s="49">
        <v>0.22</v>
      </c>
      <c r="J76" s="47" t="s">
        <v>628</v>
      </c>
      <c r="K76" s="47" t="s">
        <v>512</v>
      </c>
    </row>
    <row r="77" spans="1:12" ht="60" x14ac:dyDescent="0.25">
      <c r="A77" s="8">
        <v>74</v>
      </c>
      <c r="B77" s="345">
        <v>5</v>
      </c>
      <c r="C77" s="47" t="s">
        <v>495</v>
      </c>
      <c r="D77" s="20" t="s">
        <v>473</v>
      </c>
      <c r="E77" s="48">
        <v>10</v>
      </c>
      <c r="F77" s="47" t="s">
        <v>345</v>
      </c>
      <c r="G77" s="48">
        <v>38</v>
      </c>
      <c r="H77" s="48">
        <v>38</v>
      </c>
      <c r="I77" s="49">
        <v>0.19</v>
      </c>
      <c r="J77" s="47" t="s">
        <v>628</v>
      </c>
      <c r="K77" s="47" t="s">
        <v>490</v>
      </c>
    </row>
    <row r="78" spans="1:12" ht="60" x14ac:dyDescent="0.25">
      <c r="A78" s="8">
        <v>75</v>
      </c>
      <c r="B78" s="345">
        <v>6</v>
      </c>
      <c r="C78" s="47" t="s">
        <v>505</v>
      </c>
      <c r="D78" s="20" t="s">
        <v>498</v>
      </c>
      <c r="E78" s="48">
        <v>10</v>
      </c>
      <c r="F78" s="47" t="s">
        <v>346</v>
      </c>
      <c r="G78" s="48">
        <v>35</v>
      </c>
      <c r="H78" s="48">
        <v>35</v>
      </c>
      <c r="I78" s="49">
        <v>0.18</v>
      </c>
      <c r="J78" s="47" t="s">
        <v>628</v>
      </c>
      <c r="K78" s="47" t="s">
        <v>512</v>
      </c>
    </row>
    <row r="79" spans="1:12" ht="60" x14ac:dyDescent="0.25">
      <c r="A79" s="8">
        <v>76</v>
      </c>
      <c r="B79" s="345">
        <v>7</v>
      </c>
      <c r="C79" s="47" t="s">
        <v>513</v>
      </c>
      <c r="D79" s="20" t="s">
        <v>498</v>
      </c>
      <c r="E79" s="48">
        <v>10</v>
      </c>
      <c r="F79" s="47" t="s">
        <v>347</v>
      </c>
      <c r="G79" s="48">
        <v>31</v>
      </c>
      <c r="H79" s="48">
        <v>31</v>
      </c>
      <c r="I79" s="49">
        <v>0.16</v>
      </c>
      <c r="J79" s="47" t="s">
        <v>628</v>
      </c>
      <c r="K79" s="47" t="s">
        <v>512</v>
      </c>
    </row>
    <row r="80" spans="1:12" ht="60" x14ac:dyDescent="0.25">
      <c r="A80" s="8">
        <v>77</v>
      </c>
      <c r="B80" s="345">
        <v>8</v>
      </c>
      <c r="C80" s="47" t="s">
        <v>524</v>
      </c>
      <c r="D80" s="20" t="s">
        <v>532</v>
      </c>
      <c r="E80" s="48">
        <v>10</v>
      </c>
      <c r="F80" s="47" t="s">
        <v>348</v>
      </c>
      <c r="G80" s="48">
        <v>31</v>
      </c>
      <c r="H80" s="48">
        <v>31</v>
      </c>
      <c r="I80" s="49">
        <v>0.15</v>
      </c>
      <c r="J80" s="47" t="s">
        <v>628</v>
      </c>
      <c r="K80" s="259" t="s">
        <v>3052</v>
      </c>
    </row>
    <row r="81" spans="1:12" ht="45" x14ac:dyDescent="0.25">
      <c r="A81" s="8">
        <v>78</v>
      </c>
      <c r="B81" s="345">
        <v>9</v>
      </c>
      <c r="C81" s="47" t="s">
        <v>554</v>
      </c>
      <c r="D81" s="20" t="s">
        <v>538</v>
      </c>
      <c r="E81" s="48">
        <v>10</v>
      </c>
      <c r="F81" s="47" t="s">
        <v>349</v>
      </c>
      <c r="G81" s="48">
        <v>30</v>
      </c>
      <c r="H81" s="48">
        <v>30</v>
      </c>
      <c r="I81" s="49">
        <v>0.15</v>
      </c>
      <c r="J81" s="47" t="s">
        <v>628</v>
      </c>
      <c r="K81" s="47" t="s">
        <v>551</v>
      </c>
    </row>
    <row r="82" spans="1:12" ht="60" x14ac:dyDescent="0.25">
      <c r="A82" s="8">
        <v>79</v>
      </c>
      <c r="B82" s="345">
        <v>10</v>
      </c>
      <c r="C82" s="47" t="s">
        <v>486</v>
      </c>
      <c r="D82" s="20" t="s">
        <v>473</v>
      </c>
      <c r="E82" s="48">
        <v>10</v>
      </c>
      <c r="F82" s="47" t="s">
        <v>350</v>
      </c>
      <c r="G82" s="48">
        <v>29</v>
      </c>
      <c r="H82" s="48">
        <v>29</v>
      </c>
      <c r="I82" s="49">
        <v>0.15</v>
      </c>
      <c r="J82" s="47" t="s">
        <v>628</v>
      </c>
      <c r="K82" s="47" t="s">
        <v>490</v>
      </c>
    </row>
    <row r="83" spans="1:12" ht="75" x14ac:dyDescent="0.25">
      <c r="A83" s="8">
        <v>80</v>
      </c>
      <c r="B83" s="345">
        <v>11</v>
      </c>
      <c r="C83" s="47" t="s">
        <v>668</v>
      </c>
      <c r="D83" s="20" t="s">
        <v>626</v>
      </c>
      <c r="E83" s="48">
        <v>10</v>
      </c>
      <c r="F83" s="47" t="s">
        <v>351</v>
      </c>
      <c r="G83" s="48">
        <v>29</v>
      </c>
      <c r="H83" s="48">
        <v>29</v>
      </c>
      <c r="I83" s="49">
        <v>0.15</v>
      </c>
      <c r="J83" s="47" t="s">
        <v>628</v>
      </c>
      <c r="K83" s="47" t="s">
        <v>664</v>
      </c>
    </row>
    <row r="84" spans="1:12" ht="75" x14ac:dyDescent="0.25">
      <c r="A84" s="8">
        <v>81</v>
      </c>
      <c r="B84" s="345">
        <v>12</v>
      </c>
      <c r="C84" s="47" t="s">
        <v>669</v>
      </c>
      <c r="D84" s="20" t="s">
        <v>626</v>
      </c>
      <c r="E84" s="48">
        <v>10</v>
      </c>
      <c r="F84" s="47" t="s">
        <v>352</v>
      </c>
      <c r="G84" s="48">
        <v>23</v>
      </c>
      <c r="H84" s="48">
        <v>23</v>
      </c>
      <c r="I84" s="49">
        <v>0.12</v>
      </c>
      <c r="J84" s="47" t="s">
        <v>628</v>
      </c>
      <c r="K84" s="47" t="s">
        <v>664</v>
      </c>
    </row>
    <row r="85" spans="1:12" ht="75" x14ac:dyDescent="0.25">
      <c r="A85" s="8">
        <v>82</v>
      </c>
      <c r="B85" s="345">
        <v>13</v>
      </c>
      <c r="C85" s="47" t="s">
        <v>645</v>
      </c>
      <c r="D85" s="20" t="s">
        <v>626</v>
      </c>
      <c r="E85" s="48">
        <v>10</v>
      </c>
      <c r="F85" s="47" t="s">
        <v>353</v>
      </c>
      <c r="G85" s="48">
        <v>20</v>
      </c>
      <c r="H85" s="48">
        <v>20</v>
      </c>
      <c r="I85" s="49">
        <v>0.1</v>
      </c>
      <c r="J85" s="47" t="s">
        <v>628</v>
      </c>
      <c r="K85" s="47" t="s">
        <v>664</v>
      </c>
    </row>
    <row r="86" spans="1:12" ht="45" x14ac:dyDescent="0.25">
      <c r="A86" s="8">
        <v>83</v>
      </c>
      <c r="B86" s="345">
        <v>14</v>
      </c>
      <c r="C86" s="47" t="s">
        <v>723</v>
      </c>
      <c r="D86" s="20" t="s">
        <v>702</v>
      </c>
      <c r="E86" s="48">
        <v>10</v>
      </c>
      <c r="F86" s="47" t="s">
        <v>354</v>
      </c>
      <c r="G86" s="48">
        <v>19</v>
      </c>
      <c r="H86" s="48">
        <v>19</v>
      </c>
      <c r="I86" s="45">
        <f t="shared" ref="I86" si="4">H86/200*100</f>
        <v>9.5</v>
      </c>
      <c r="J86" s="47" t="s">
        <v>628</v>
      </c>
      <c r="K86" s="47" t="s">
        <v>709</v>
      </c>
    </row>
    <row r="87" spans="1:12" ht="75" x14ac:dyDescent="0.25">
      <c r="A87" s="8">
        <v>84</v>
      </c>
      <c r="B87" s="345">
        <v>15</v>
      </c>
      <c r="C87" s="47" t="s">
        <v>648</v>
      </c>
      <c r="D87" s="20" t="s">
        <v>626</v>
      </c>
      <c r="E87" s="48">
        <v>10</v>
      </c>
      <c r="F87" s="47" t="s">
        <v>355</v>
      </c>
      <c r="G87" s="48">
        <v>17</v>
      </c>
      <c r="H87" s="48">
        <v>17</v>
      </c>
      <c r="I87" s="49">
        <v>0.09</v>
      </c>
      <c r="J87" s="47" t="s">
        <v>628</v>
      </c>
      <c r="K87" s="47" t="s">
        <v>664</v>
      </c>
    </row>
    <row r="88" spans="1:12" ht="75" x14ac:dyDescent="0.25">
      <c r="A88" s="8">
        <v>85</v>
      </c>
      <c r="B88" s="345">
        <v>16</v>
      </c>
      <c r="C88" s="47" t="s">
        <v>646</v>
      </c>
      <c r="D88" s="20" t="s">
        <v>626</v>
      </c>
      <c r="E88" s="48">
        <v>10</v>
      </c>
      <c r="F88" s="47" t="s">
        <v>356</v>
      </c>
      <c r="G88" s="48">
        <v>16</v>
      </c>
      <c r="H88" s="48">
        <v>16</v>
      </c>
      <c r="I88" s="49">
        <v>0.08</v>
      </c>
      <c r="J88" s="47" t="s">
        <v>628</v>
      </c>
      <c r="K88" s="47" t="s">
        <v>664</v>
      </c>
    </row>
    <row r="89" spans="1:12" ht="60" x14ac:dyDescent="0.25">
      <c r="A89" s="8">
        <v>86</v>
      </c>
      <c r="B89" s="345">
        <v>17</v>
      </c>
      <c r="C89" s="47" t="s">
        <v>582</v>
      </c>
      <c r="D89" s="50" t="s">
        <v>556</v>
      </c>
      <c r="E89" s="48">
        <v>10</v>
      </c>
      <c r="F89" s="47" t="s">
        <v>357</v>
      </c>
      <c r="G89" s="48">
        <v>15</v>
      </c>
      <c r="H89" s="48">
        <v>15</v>
      </c>
      <c r="I89" s="49">
        <v>7.0000000000000007E-2</v>
      </c>
      <c r="J89" s="47" t="s">
        <v>628</v>
      </c>
      <c r="K89" s="47" t="s">
        <v>576</v>
      </c>
    </row>
    <row r="90" spans="1:12" ht="60" x14ac:dyDescent="0.25">
      <c r="A90" s="8">
        <v>87</v>
      </c>
      <c r="B90" s="345">
        <v>18</v>
      </c>
      <c r="C90" s="47" t="s">
        <v>528</v>
      </c>
      <c r="D90" s="20" t="s">
        <v>532</v>
      </c>
      <c r="E90" s="48">
        <v>10</v>
      </c>
      <c r="F90" s="47" t="s">
        <v>358</v>
      </c>
      <c r="G90" s="48">
        <v>14</v>
      </c>
      <c r="H90" s="48">
        <v>14</v>
      </c>
      <c r="I90" s="49">
        <v>7.0000000000000007E-2</v>
      </c>
      <c r="J90" s="47" t="s">
        <v>628</v>
      </c>
      <c r="K90" s="270" t="s">
        <v>3052</v>
      </c>
    </row>
    <row r="91" spans="1:12" ht="45" x14ac:dyDescent="0.25">
      <c r="A91" s="8">
        <v>88</v>
      </c>
      <c r="B91" s="345">
        <v>19</v>
      </c>
      <c r="C91" s="47" t="s">
        <v>407</v>
      </c>
      <c r="D91" s="20" t="s">
        <v>391</v>
      </c>
      <c r="E91" s="48">
        <v>10</v>
      </c>
      <c r="F91" s="47" t="s">
        <v>359</v>
      </c>
      <c r="G91" s="48">
        <v>11</v>
      </c>
      <c r="H91" s="48">
        <v>11</v>
      </c>
      <c r="I91" s="49">
        <v>0.06</v>
      </c>
      <c r="J91" s="47" t="s">
        <v>628</v>
      </c>
      <c r="K91" s="47" t="s">
        <v>403</v>
      </c>
    </row>
    <row r="92" spans="1:12" ht="60" x14ac:dyDescent="0.25">
      <c r="A92" s="8">
        <v>89</v>
      </c>
      <c r="B92" s="345">
        <v>20</v>
      </c>
      <c r="C92" s="47" t="s">
        <v>506</v>
      </c>
      <c r="D92" s="20" t="s">
        <v>498</v>
      </c>
      <c r="E92" s="48">
        <v>10</v>
      </c>
      <c r="F92" s="47" t="s">
        <v>360</v>
      </c>
      <c r="G92" s="48">
        <v>8</v>
      </c>
      <c r="H92" s="48">
        <v>8</v>
      </c>
      <c r="I92" s="49">
        <v>0.04</v>
      </c>
      <c r="J92" s="47" t="s">
        <v>628</v>
      </c>
      <c r="K92" s="47" t="s">
        <v>512</v>
      </c>
    </row>
    <row r="93" spans="1:12" ht="60" x14ac:dyDescent="0.25">
      <c r="A93" s="8">
        <v>90</v>
      </c>
      <c r="B93" s="345">
        <v>21</v>
      </c>
      <c r="C93" s="47" t="s">
        <v>583</v>
      </c>
      <c r="D93" s="50" t="s">
        <v>556</v>
      </c>
      <c r="E93" s="48">
        <v>10</v>
      </c>
      <c r="F93" s="47" t="s">
        <v>361</v>
      </c>
      <c r="G93" s="48">
        <v>8</v>
      </c>
      <c r="H93" s="48">
        <v>8</v>
      </c>
      <c r="I93" s="49">
        <v>0.04</v>
      </c>
      <c r="J93" s="47" t="s">
        <v>628</v>
      </c>
      <c r="K93" s="47" t="s">
        <v>576</v>
      </c>
    </row>
    <row r="94" spans="1:12" ht="60" x14ac:dyDescent="0.25">
      <c r="A94" s="8">
        <v>91</v>
      </c>
      <c r="B94" s="345">
        <v>22</v>
      </c>
      <c r="C94" s="47" t="s">
        <v>527</v>
      </c>
      <c r="D94" s="20" t="s">
        <v>532</v>
      </c>
      <c r="E94" s="48">
        <v>10</v>
      </c>
      <c r="F94" s="47" t="s">
        <v>362</v>
      </c>
      <c r="G94" s="48">
        <v>7</v>
      </c>
      <c r="H94" s="48">
        <v>7</v>
      </c>
      <c r="I94" s="49">
        <v>0.04</v>
      </c>
      <c r="J94" s="47" t="s">
        <v>628</v>
      </c>
      <c r="K94" s="47"/>
    </row>
    <row r="95" spans="1:12" ht="60" x14ac:dyDescent="0.25">
      <c r="A95" s="8">
        <v>92</v>
      </c>
      <c r="B95" s="345">
        <v>23</v>
      </c>
      <c r="C95" s="47" t="s">
        <v>584</v>
      </c>
      <c r="D95" s="50" t="s">
        <v>556</v>
      </c>
      <c r="E95" s="48">
        <v>10</v>
      </c>
      <c r="F95" s="47" t="s">
        <v>363</v>
      </c>
      <c r="G95" s="48">
        <v>4</v>
      </c>
      <c r="H95" s="48">
        <v>4</v>
      </c>
      <c r="I95" s="49">
        <v>0.02</v>
      </c>
      <c r="J95" s="47" t="s">
        <v>628</v>
      </c>
      <c r="K95" s="47" t="s">
        <v>576</v>
      </c>
    </row>
    <row r="96" spans="1:12" ht="60.75" x14ac:dyDescent="0.3">
      <c r="A96" s="8">
        <v>93</v>
      </c>
      <c r="B96" s="344">
        <v>1</v>
      </c>
      <c r="C96" s="39" t="s">
        <v>593</v>
      </c>
      <c r="D96" s="13" t="s">
        <v>587</v>
      </c>
      <c r="E96" s="40">
        <v>11</v>
      </c>
      <c r="F96" s="39" t="s">
        <v>364</v>
      </c>
      <c r="G96" s="40">
        <v>92</v>
      </c>
      <c r="H96" s="40">
        <v>92</v>
      </c>
      <c r="I96" s="41">
        <f>H96/200</f>
        <v>0.46</v>
      </c>
      <c r="J96" s="393" t="s">
        <v>1621</v>
      </c>
      <c r="K96" s="39" t="s">
        <v>606</v>
      </c>
      <c r="L96" s="10" t="s">
        <v>286</v>
      </c>
    </row>
    <row r="97" spans="1:11" ht="60" x14ac:dyDescent="0.25">
      <c r="A97" s="8">
        <v>94</v>
      </c>
      <c r="B97" s="344">
        <v>2</v>
      </c>
      <c r="C97" s="39" t="s">
        <v>455</v>
      </c>
      <c r="D97" s="51" t="s">
        <v>436</v>
      </c>
      <c r="E97" s="40">
        <v>11</v>
      </c>
      <c r="F97" s="39" t="s">
        <v>365</v>
      </c>
      <c r="G97" s="40">
        <v>90</v>
      </c>
      <c r="H97" s="40">
        <v>90</v>
      </c>
      <c r="I97" s="41">
        <v>0.45</v>
      </c>
      <c r="J97" s="393" t="s">
        <v>1621</v>
      </c>
      <c r="K97" s="52" t="s">
        <v>442</v>
      </c>
    </row>
    <row r="98" spans="1:11" ht="45" x14ac:dyDescent="0.25">
      <c r="A98" s="8">
        <v>95</v>
      </c>
      <c r="B98" s="344">
        <v>3</v>
      </c>
      <c r="C98" s="39" t="s">
        <v>408</v>
      </c>
      <c r="D98" s="13" t="s">
        <v>391</v>
      </c>
      <c r="E98" s="40">
        <v>11</v>
      </c>
      <c r="F98" s="39" t="s">
        <v>366</v>
      </c>
      <c r="G98" s="40">
        <v>84</v>
      </c>
      <c r="H98" s="40">
        <v>84</v>
      </c>
      <c r="I98" s="41">
        <v>0.42</v>
      </c>
      <c r="J98" s="393" t="s">
        <v>1621</v>
      </c>
      <c r="K98" s="39" t="s">
        <v>403</v>
      </c>
    </row>
    <row r="99" spans="1:11" ht="75" x14ac:dyDescent="0.25">
      <c r="A99" s="8">
        <v>96</v>
      </c>
      <c r="B99" s="344">
        <v>4</v>
      </c>
      <c r="C99" s="39" t="s">
        <v>654</v>
      </c>
      <c r="D99" s="13" t="s">
        <v>626</v>
      </c>
      <c r="E99" s="40">
        <v>11</v>
      </c>
      <c r="F99" s="39" t="s">
        <v>367</v>
      </c>
      <c r="G99" s="40">
        <v>82</v>
      </c>
      <c r="H99" s="40">
        <v>82</v>
      </c>
      <c r="I99" s="41">
        <v>0.41</v>
      </c>
      <c r="J99" s="393" t="s">
        <v>1621</v>
      </c>
      <c r="K99" s="39" t="s">
        <v>670</v>
      </c>
    </row>
    <row r="100" spans="1:11" ht="45" x14ac:dyDescent="0.25">
      <c r="A100" s="8">
        <v>97</v>
      </c>
      <c r="B100" s="344">
        <v>5</v>
      </c>
      <c r="C100" s="39" t="s">
        <v>401</v>
      </c>
      <c r="D100" s="13" t="s">
        <v>391</v>
      </c>
      <c r="E100" s="40">
        <v>11</v>
      </c>
      <c r="F100" s="39" t="s">
        <v>368</v>
      </c>
      <c r="G100" s="40">
        <v>76</v>
      </c>
      <c r="H100" s="40">
        <v>76</v>
      </c>
      <c r="I100" s="41">
        <v>0.38</v>
      </c>
      <c r="J100" s="39" t="s">
        <v>628</v>
      </c>
      <c r="K100" s="39" t="s">
        <v>403</v>
      </c>
    </row>
    <row r="101" spans="1:11" ht="45" x14ac:dyDescent="0.25">
      <c r="A101" s="8">
        <v>98</v>
      </c>
      <c r="B101" s="344">
        <v>6</v>
      </c>
      <c r="C101" s="39" t="s">
        <v>705</v>
      </c>
      <c r="D101" s="13" t="s">
        <v>702</v>
      </c>
      <c r="E101" s="40">
        <v>11</v>
      </c>
      <c r="F101" s="39" t="s">
        <v>369</v>
      </c>
      <c r="G101" s="40">
        <v>66</v>
      </c>
      <c r="H101" s="40">
        <v>66</v>
      </c>
      <c r="I101" s="53">
        <f t="shared" ref="I101:I102" si="5">H101/200*100</f>
        <v>33</v>
      </c>
      <c r="J101" s="39" t="s">
        <v>628</v>
      </c>
      <c r="K101" s="39" t="s">
        <v>709</v>
      </c>
    </row>
    <row r="102" spans="1:11" ht="45" x14ac:dyDescent="0.25">
      <c r="A102" s="8">
        <v>99</v>
      </c>
      <c r="B102" s="344">
        <v>7</v>
      </c>
      <c r="C102" s="39" t="s">
        <v>716</v>
      </c>
      <c r="D102" s="13" t="s">
        <v>702</v>
      </c>
      <c r="E102" s="40">
        <v>11</v>
      </c>
      <c r="F102" s="39" t="s">
        <v>370</v>
      </c>
      <c r="G102" s="40">
        <v>51</v>
      </c>
      <c r="H102" s="40">
        <v>51</v>
      </c>
      <c r="I102" s="53">
        <f t="shared" si="5"/>
        <v>25.5</v>
      </c>
      <c r="J102" s="39" t="s">
        <v>628</v>
      </c>
      <c r="K102" s="39" t="s">
        <v>709</v>
      </c>
    </row>
    <row r="103" spans="1:11" ht="60" x14ac:dyDescent="0.25">
      <c r="A103" s="8">
        <v>100</v>
      </c>
      <c r="B103" s="344">
        <v>8</v>
      </c>
      <c r="C103" s="39" t="s">
        <v>508</v>
      </c>
      <c r="D103" s="42" t="s">
        <v>498</v>
      </c>
      <c r="E103" s="40">
        <v>11</v>
      </c>
      <c r="F103" s="39" t="s">
        <v>371</v>
      </c>
      <c r="G103" s="40">
        <v>48</v>
      </c>
      <c r="H103" s="40">
        <v>48</v>
      </c>
      <c r="I103" s="41">
        <v>0.24</v>
      </c>
      <c r="J103" s="39" t="s">
        <v>628</v>
      </c>
      <c r="K103" s="43" t="s">
        <v>512</v>
      </c>
    </row>
    <row r="104" spans="1:11" ht="60" x14ac:dyDescent="0.25">
      <c r="A104" s="8">
        <v>101</v>
      </c>
      <c r="B104" s="344">
        <v>9</v>
      </c>
      <c r="C104" s="39" t="s">
        <v>601</v>
      </c>
      <c r="D104" s="13" t="s">
        <v>587</v>
      </c>
      <c r="E104" s="40">
        <v>11</v>
      </c>
      <c r="F104" s="39" t="s">
        <v>372</v>
      </c>
      <c r="G104" s="40">
        <v>43</v>
      </c>
      <c r="H104" s="40">
        <v>43</v>
      </c>
      <c r="I104" s="41">
        <f>H104/200</f>
        <v>0.215</v>
      </c>
      <c r="J104" s="39" t="s">
        <v>628</v>
      </c>
      <c r="K104" s="39" t="s">
        <v>606</v>
      </c>
    </row>
    <row r="105" spans="1:11" ht="45" x14ac:dyDescent="0.25">
      <c r="A105" s="8">
        <v>102</v>
      </c>
      <c r="B105" s="344">
        <v>10</v>
      </c>
      <c r="C105" s="39" t="s">
        <v>706</v>
      </c>
      <c r="D105" s="13" t="s">
        <v>702</v>
      </c>
      <c r="E105" s="40">
        <v>11</v>
      </c>
      <c r="F105" s="39" t="s">
        <v>373</v>
      </c>
      <c r="G105" s="40">
        <v>33</v>
      </c>
      <c r="H105" s="40">
        <v>33</v>
      </c>
      <c r="I105" s="53">
        <f t="shared" ref="I105" si="6">H105/200*100</f>
        <v>16.5</v>
      </c>
      <c r="J105" s="39" t="s">
        <v>628</v>
      </c>
      <c r="K105" s="39" t="s">
        <v>709</v>
      </c>
    </row>
    <row r="106" spans="1:11" ht="60" x14ac:dyDescent="0.25">
      <c r="A106" s="8">
        <v>103</v>
      </c>
      <c r="B106" s="344">
        <v>11</v>
      </c>
      <c r="C106" s="39" t="s">
        <v>607</v>
      </c>
      <c r="D106" s="13" t="s">
        <v>587</v>
      </c>
      <c r="E106" s="40">
        <v>11</v>
      </c>
      <c r="F106" s="39" t="s">
        <v>374</v>
      </c>
      <c r="G106" s="40">
        <v>32</v>
      </c>
      <c r="H106" s="40">
        <v>32</v>
      </c>
      <c r="I106" s="41">
        <f>H106/200</f>
        <v>0.16</v>
      </c>
      <c r="J106" s="39" t="s">
        <v>628</v>
      </c>
      <c r="K106" s="39" t="s">
        <v>606</v>
      </c>
    </row>
    <row r="107" spans="1:11" ht="60" x14ac:dyDescent="0.25">
      <c r="A107" s="8">
        <v>104</v>
      </c>
      <c r="B107" s="344">
        <v>12</v>
      </c>
      <c r="C107" s="39" t="s">
        <v>608</v>
      </c>
      <c r="D107" s="13" t="s">
        <v>587</v>
      </c>
      <c r="E107" s="40">
        <v>11</v>
      </c>
      <c r="F107" s="39" t="s">
        <v>375</v>
      </c>
      <c r="G107" s="40">
        <v>27</v>
      </c>
      <c r="H107" s="40">
        <v>27</v>
      </c>
      <c r="I107" s="41">
        <f>H107/200</f>
        <v>0.13500000000000001</v>
      </c>
      <c r="J107" s="39" t="s">
        <v>628</v>
      </c>
      <c r="K107" s="39" t="s">
        <v>606</v>
      </c>
    </row>
    <row r="108" spans="1:11" ht="60" x14ac:dyDescent="0.25">
      <c r="A108" s="8">
        <v>105</v>
      </c>
      <c r="B108" s="344">
        <v>13</v>
      </c>
      <c r="C108" s="39" t="s">
        <v>496</v>
      </c>
      <c r="D108" s="13" t="s">
        <v>473</v>
      </c>
      <c r="E108" s="40">
        <v>11</v>
      </c>
      <c r="F108" s="39" t="s">
        <v>376</v>
      </c>
      <c r="G108" s="40">
        <v>27</v>
      </c>
      <c r="H108" s="40">
        <v>27</v>
      </c>
      <c r="I108" s="41">
        <v>0.14000000000000001</v>
      </c>
      <c r="J108" s="39" t="s">
        <v>628</v>
      </c>
      <c r="K108" s="39" t="s">
        <v>490</v>
      </c>
    </row>
    <row r="109" spans="1:11" ht="60" x14ac:dyDescent="0.25">
      <c r="A109" s="8">
        <v>106</v>
      </c>
      <c r="B109" s="344">
        <v>14</v>
      </c>
      <c r="C109" s="13" t="s">
        <v>430</v>
      </c>
      <c r="D109" s="13" t="s">
        <v>412</v>
      </c>
      <c r="E109" s="40">
        <v>11</v>
      </c>
      <c r="F109" s="39" t="s">
        <v>377</v>
      </c>
      <c r="G109" s="40">
        <v>27</v>
      </c>
      <c r="H109" s="40">
        <v>27</v>
      </c>
      <c r="I109" s="54">
        <v>0.13500000000000001</v>
      </c>
      <c r="J109" s="39" t="s">
        <v>628</v>
      </c>
      <c r="K109" s="39" t="s">
        <v>432</v>
      </c>
    </row>
    <row r="110" spans="1:11" ht="60" x14ac:dyDescent="0.25">
      <c r="A110" s="8">
        <v>107</v>
      </c>
      <c r="B110" s="344">
        <v>15</v>
      </c>
      <c r="C110" s="39" t="s">
        <v>423</v>
      </c>
      <c r="D110" s="13" t="s">
        <v>412</v>
      </c>
      <c r="E110" s="40">
        <v>11</v>
      </c>
      <c r="F110" s="39" t="s">
        <v>378</v>
      </c>
      <c r="G110" s="40">
        <v>25</v>
      </c>
      <c r="H110" s="40">
        <v>25</v>
      </c>
      <c r="I110" s="54">
        <v>0.125</v>
      </c>
      <c r="J110" s="39" t="s">
        <v>628</v>
      </c>
      <c r="K110" s="39" t="s">
        <v>432</v>
      </c>
    </row>
    <row r="111" spans="1:11" ht="45" x14ac:dyDescent="0.25">
      <c r="A111" s="8">
        <v>108</v>
      </c>
      <c r="B111" s="344">
        <v>16</v>
      </c>
      <c r="C111" s="39" t="s">
        <v>724</v>
      </c>
      <c r="D111" s="13" t="s">
        <v>702</v>
      </c>
      <c r="E111" s="40">
        <v>11</v>
      </c>
      <c r="F111" s="39" t="s">
        <v>379</v>
      </c>
      <c r="G111" s="40">
        <v>22.5</v>
      </c>
      <c r="H111" s="40">
        <v>22.5</v>
      </c>
      <c r="I111" s="53">
        <f t="shared" ref="I111" si="7">H111/200*100</f>
        <v>11.25</v>
      </c>
      <c r="J111" s="39" t="s">
        <v>628</v>
      </c>
      <c r="K111" s="39" t="s">
        <v>709</v>
      </c>
    </row>
    <row r="112" spans="1:11" ht="60" x14ac:dyDescent="0.25">
      <c r="A112" s="8">
        <v>109</v>
      </c>
      <c r="B112" s="344">
        <v>17</v>
      </c>
      <c r="C112" s="39" t="s">
        <v>536</v>
      </c>
      <c r="D112" s="13" t="s">
        <v>518</v>
      </c>
      <c r="E112" s="40">
        <v>11</v>
      </c>
      <c r="F112" s="39" t="s">
        <v>380</v>
      </c>
      <c r="G112" s="40">
        <v>22</v>
      </c>
      <c r="H112" s="40">
        <v>22</v>
      </c>
      <c r="I112" s="41">
        <v>0.11</v>
      </c>
      <c r="J112" s="39" t="s">
        <v>628</v>
      </c>
      <c r="K112" s="406" t="s">
        <v>3052</v>
      </c>
    </row>
    <row r="113" spans="1:11" ht="60" x14ac:dyDescent="0.25">
      <c r="A113" s="8">
        <v>110</v>
      </c>
      <c r="B113" s="344">
        <v>18</v>
      </c>
      <c r="C113" s="39" t="s">
        <v>514</v>
      </c>
      <c r="D113" s="42" t="s">
        <v>498</v>
      </c>
      <c r="E113" s="40">
        <v>11</v>
      </c>
      <c r="F113" s="39" t="s">
        <v>381</v>
      </c>
      <c r="G113" s="40">
        <v>18</v>
      </c>
      <c r="H113" s="40">
        <v>18</v>
      </c>
      <c r="I113" s="41">
        <v>0.09</v>
      </c>
      <c r="J113" s="39" t="s">
        <v>628</v>
      </c>
      <c r="K113" s="43" t="s">
        <v>512</v>
      </c>
    </row>
    <row r="114" spans="1:11" ht="60" x14ac:dyDescent="0.25">
      <c r="A114" s="8">
        <v>111</v>
      </c>
      <c r="B114" s="344">
        <v>19</v>
      </c>
      <c r="C114" s="39" t="s">
        <v>464</v>
      </c>
      <c r="D114" s="51" t="s">
        <v>436</v>
      </c>
      <c r="E114" s="40">
        <v>11</v>
      </c>
      <c r="F114" s="39" t="s">
        <v>382</v>
      </c>
      <c r="G114" s="40">
        <v>15</v>
      </c>
      <c r="H114" s="40">
        <v>15</v>
      </c>
      <c r="I114" s="41">
        <v>0.08</v>
      </c>
      <c r="J114" s="39" t="s">
        <v>628</v>
      </c>
      <c r="K114" s="52" t="s">
        <v>442</v>
      </c>
    </row>
    <row r="115" spans="1:11" ht="45" x14ac:dyDescent="0.25">
      <c r="A115" s="8">
        <v>112</v>
      </c>
      <c r="B115" s="344">
        <v>20</v>
      </c>
      <c r="C115" s="39" t="s">
        <v>409</v>
      </c>
      <c r="D115" s="13" t="s">
        <v>391</v>
      </c>
      <c r="E115" s="40">
        <v>11</v>
      </c>
      <c r="F115" s="39" t="s">
        <v>383</v>
      </c>
      <c r="G115" s="40">
        <v>14</v>
      </c>
      <c r="H115" s="40">
        <v>14</v>
      </c>
      <c r="I115" s="41">
        <v>7.0000000000000007E-2</v>
      </c>
      <c r="J115" s="39" t="s">
        <v>628</v>
      </c>
      <c r="K115" s="39" t="s">
        <v>403</v>
      </c>
    </row>
    <row r="116" spans="1:11" ht="45" x14ac:dyDescent="0.25">
      <c r="A116" s="8">
        <v>113</v>
      </c>
      <c r="B116" s="344">
        <v>21</v>
      </c>
      <c r="C116" s="39" t="s">
        <v>410</v>
      </c>
      <c r="D116" s="13" t="s">
        <v>391</v>
      </c>
      <c r="E116" s="40">
        <v>11</v>
      </c>
      <c r="F116" s="39" t="s">
        <v>384</v>
      </c>
      <c r="G116" s="40">
        <v>7</v>
      </c>
      <c r="H116" s="40">
        <v>7</v>
      </c>
      <c r="I116" s="41">
        <v>0.04</v>
      </c>
      <c r="J116" s="39" t="s">
        <v>628</v>
      </c>
      <c r="K116" s="39" t="s">
        <v>403</v>
      </c>
    </row>
    <row r="117" spans="1:11" ht="60" x14ac:dyDescent="0.25">
      <c r="A117" s="8">
        <v>114</v>
      </c>
      <c r="B117" s="344">
        <v>22</v>
      </c>
      <c r="C117" s="39" t="s">
        <v>585</v>
      </c>
      <c r="D117" s="44" t="s">
        <v>556</v>
      </c>
      <c r="E117" s="40">
        <v>11</v>
      </c>
      <c r="F117" s="39" t="s">
        <v>385</v>
      </c>
      <c r="G117" s="40">
        <v>3</v>
      </c>
      <c r="H117" s="40">
        <v>3</v>
      </c>
      <c r="I117" s="41">
        <v>0.01</v>
      </c>
      <c r="J117" s="39" t="s">
        <v>628</v>
      </c>
      <c r="K117" s="39" t="s">
        <v>576</v>
      </c>
    </row>
    <row r="118" spans="1:11" x14ac:dyDescent="0.25">
      <c r="B118" s="56"/>
      <c r="C118" s="55"/>
      <c r="D118" s="55"/>
      <c r="E118" s="55"/>
      <c r="F118" s="55"/>
      <c r="G118" s="55"/>
      <c r="H118" s="55"/>
      <c r="I118" s="56"/>
      <c r="J118" s="55"/>
      <c r="K118" s="55"/>
    </row>
  </sheetData>
  <mergeCells count="1">
    <mergeCell ref="B1:K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3"/>
  <sheetViews>
    <sheetView zoomScale="80" zoomScaleNormal="80" workbookViewId="0">
      <selection activeCell="L8" sqref="L8"/>
    </sheetView>
  </sheetViews>
  <sheetFormatPr defaultRowHeight="15" x14ac:dyDescent="0.25"/>
  <cols>
    <col min="1" max="1" width="8.85546875" style="341"/>
    <col min="2" max="2" width="12" style="207" customWidth="1"/>
    <col min="3" max="3" width="32.42578125" customWidth="1"/>
    <col min="4" max="4" width="55.140625" customWidth="1"/>
    <col min="5" max="5" width="9" customWidth="1"/>
    <col min="6" max="6" width="31.5703125" customWidth="1"/>
    <col min="7" max="7" width="12.85546875" customWidth="1"/>
    <col min="8" max="8" width="10.85546875" customWidth="1"/>
    <col min="9" max="9" width="12.28515625" style="68" customWidth="1"/>
    <col min="10" max="10" width="13.7109375" customWidth="1"/>
    <col min="11" max="11" width="31" customWidth="1"/>
    <col min="12" max="12" width="17" customWidth="1"/>
  </cols>
  <sheetData>
    <row r="2" spans="1:12" ht="18.75" x14ac:dyDescent="0.25">
      <c r="B2" s="409" t="s">
        <v>944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C3" s="64"/>
      <c r="D3" s="64"/>
      <c r="E3" s="64"/>
      <c r="F3" s="64"/>
      <c r="G3" s="64"/>
      <c r="H3" s="64"/>
      <c r="J3" s="64"/>
      <c r="K3" s="64"/>
      <c r="L3" s="64"/>
    </row>
    <row r="4" spans="1:12" ht="45" x14ac:dyDescent="0.25">
      <c r="B4" s="340" t="s">
        <v>155</v>
      </c>
      <c r="C4" s="62" t="s">
        <v>2</v>
      </c>
      <c r="D4" s="67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67" t="s">
        <v>6</v>
      </c>
      <c r="J4" s="66" t="s">
        <v>7</v>
      </c>
      <c r="K4" s="206" t="s">
        <v>5</v>
      </c>
      <c r="L4" s="63" t="s">
        <v>157</v>
      </c>
    </row>
    <row r="5" spans="1:12" ht="60.75" x14ac:dyDescent="0.3">
      <c r="A5" s="8">
        <v>1</v>
      </c>
      <c r="B5" s="342">
        <v>1</v>
      </c>
      <c r="C5" s="133" t="s">
        <v>2725</v>
      </c>
      <c r="D5" s="72" t="s">
        <v>587</v>
      </c>
      <c r="E5" s="73">
        <v>7</v>
      </c>
      <c r="F5" s="87" t="s">
        <v>735</v>
      </c>
      <c r="G5" s="88">
        <v>55</v>
      </c>
      <c r="H5" s="88">
        <v>55</v>
      </c>
      <c r="I5" s="89">
        <f>H5/100</f>
        <v>0.55000000000000004</v>
      </c>
      <c r="J5" s="391" t="s">
        <v>2874</v>
      </c>
      <c r="K5" s="87" t="s">
        <v>606</v>
      </c>
      <c r="L5" s="69" t="s">
        <v>777</v>
      </c>
    </row>
    <row r="6" spans="1:12" ht="45" x14ac:dyDescent="0.25">
      <c r="A6" s="8">
        <v>2</v>
      </c>
      <c r="B6" s="346">
        <v>2</v>
      </c>
      <c r="C6" s="72" t="s">
        <v>2858</v>
      </c>
      <c r="D6" s="72" t="s">
        <v>702</v>
      </c>
      <c r="E6" s="73">
        <v>7</v>
      </c>
      <c r="F6" s="72" t="s">
        <v>736</v>
      </c>
      <c r="G6" s="73">
        <v>50</v>
      </c>
      <c r="H6" s="73">
        <v>50</v>
      </c>
      <c r="I6" s="121">
        <f>H6/100</f>
        <v>0.5</v>
      </c>
      <c r="J6" s="396" t="s">
        <v>2875</v>
      </c>
      <c r="K6" s="72" t="s">
        <v>2859</v>
      </c>
    </row>
    <row r="7" spans="1:12" ht="60" x14ac:dyDescent="0.25">
      <c r="A7" s="8">
        <v>3</v>
      </c>
      <c r="B7" s="342">
        <v>3</v>
      </c>
      <c r="C7" s="87" t="s">
        <v>2672</v>
      </c>
      <c r="D7" s="72" t="s">
        <v>556</v>
      </c>
      <c r="E7" s="73">
        <v>7</v>
      </c>
      <c r="F7" s="87" t="s">
        <v>737</v>
      </c>
      <c r="G7" s="88">
        <v>49</v>
      </c>
      <c r="H7" s="88">
        <v>49</v>
      </c>
      <c r="I7" s="89">
        <v>0.49</v>
      </c>
      <c r="J7" s="396" t="s">
        <v>2875</v>
      </c>
      <c r="K7" s="87" t="s">
        <v>2673</v>
      </c>
    </row>
    <row r="8" spans="1:12" ht="60" x14ac:dyDescent="0.25">
      <c r="A8" s="8">
        <v>4</v>
      </c>
      <c r="B8" s="346">
        <v>4</v>
      </c>
      <c r="C8" s="133" t="s">
        <v>2726</v>
      </c>
      <c r="D8" s="72" t="s">
        <v>587</v>
      </c>
      <c r="E8" s="73">
        <v>7</v>
      </c>
      <c r="F8" s="87" t="s">
        <v>738</v>
      </c>
      <c r="G8" s="88">
        <v>48</v>
      </c>
      <c r="H8" s="88">
        <v>48</v>
      </c>
      <c r="I8" s="89">
        <f>H8/100</f>
        <v>0.48</v>
      </c>
      <c r="J8" s="396" t="s">
        <v>2875</v>
      </c>
      <c r="K8" s="87" t="s">
        <v>606</v>
      </c>
    </row>
    <row r="9" spans="1:12" ht="60" x14ac:dyDescent="0.25">
      <c r="A9" s="8">
        <v>5</v>
      </c>
      <c r="B9" s="342">
        <v>5</v>
      </c>
      <c r="C9" s="87" t="s">
        <v>497</v>
      </c>
      <c r="D9" s="72" t="s">
        <v>2608</v>
      </c>
      <c r="E9" s="73">
        <v>7</v>
      </c>
      <c r="F9" s="87" t="s">
        <v>739</v>
      </c>
      <c r="G9" s="88">
        <v>46</v>
      </c>
      <c r="H9" s="88">
        <v>46</v>
      </c>
      <c r="I9" s="91">
        <v>0.46</v>
      </c>
      <c r="J9" s="396" t="s">
        <v>2875</v>
      </c>
      <c r="K9" s="87" t="s">
        <v>2609</v>
      </c>
    </row>
    <row r="10" spans="1:12" ht="60" x14ac:dyDescent="0.25">
      <c r="A10" s="8">
        <v>6</v>
      </c>
      <c r="B10" s="346">
        <v>6</v>
      </c>
      <c r="C10" s="133" t="s">
        <v>594</v>
      </c>
      <c r="D10" s="72" t="s">
        <v>587</v>
      </c>
      <c r="E10" s="73">
        <v>7</v>
      </c>
      <c r="F10" s="87" t="s">
        <v>740</v>
      </c>
      <c r="G10" s="88">
        <v>40</v>
      </c>
      <c r="H10" s="88">
        <v>40</v>
      </c>
      <c r="I10" s="89">
        <f t="shared" ref="I10" si="0">H10/100</f>
        <v>0.4</v>
      </c>
      <c r="J10" s="396" t="s">
        <v>2875</v>
      </c>
      <c r="K10" s="87" t="s">
        <v>606</v>
      </c>
    </row>
    <row r="11" spans="1:12" ht="45" x14ac:dyDescent="0.25">
      <c r="A11" s="8">
        <v>7</v>
      </c>
      <c r="B11" s="342">
        <v>7</v>
      </c>
      <c r="C11" s="72" t="s">
        <v>2860</v>
      </c>
      <c r="D11" s="72" t="s">
        <v>702</v>
      </c>
      <c r="E11" s="73">
        <v>7</v>
      </c>
      <c r="F11" s="72" t="s">
        <v>741</v>
      </c>
      <c r="G11" s="73">
        <v>38</v>
      </c>
      <c r="H11" s="73">
        <v>38</v>
      </c>
      <c r="I11" s="121">
        <f>H11/100</f>
        <v>0.38</v>
      </c>
      <c r="J11" s="87" t="s">
        <v>2876</v>
      </c>
      <c r="K11" s="72" t="s">
        <v>2859</v>
      </c>
    </row>
    <row r="12" spans="1:12" ht="60" x14ac:dyDescent="0.25">
      <c r="A12" s="8">
        <v>8</v>
      </c>
      <c r="B12" s="346">
        <v>8</v>
      </c>
      <c r="C12" s="87" t="s">
        <v>2523</v>
      </c>
      <c r="D12" s="72" t="s">
        <v>436</v>
      </c>
      <c r="E12" s="73">
        <v>7</v>
      </c>
      <c r="F12" s="87" t="s">
        <v>742</v>
      </c>
      <c r="G12" s="88">
        <v>36</v>
      </c>
      <c r="H12" s="88">
        <v>36</v>
      </c>
      <c r="I12" s="89">
        <v>0.36</v>
      </c>
      <c r="J12" s="87" t="s">
        <v>2876</v>
      </c>
      <c r="K12" s="87" t="s">
        <v>2524</v>
      </c>
    </row>
    <row r="13" spans="1:12" ht="75" x14ac:dyDescent="0.25">
      <c r="A13" s="8">
        <v>9</v>
      </c>
      <c r="B13" s="342">
        <v>9</v>
      </c>
      <c r="C13" s="87" t="s">
        <v>2610</v>
      </c>
      <c r="D13" s="72" t="s">
        <v>2608</v>
      </c>
      <c r="E13" s="73">
        <v>7</v>
      </c>
      <c r="F13" s="87" t="s">
        <v>743</v>
      </c>
      <c r="G13" s="88">
        <v>28</v>
      </c>
      <c r="H13" s="88">
        <v>28</v>
      </c>
      <c r="I13" s="91">
        <v>0.28000000000000003</v>
      </c>
      <c r="J13" s="87" t="s">
        <v>2876</v>
      </c>
      <c r="K13" s="87" t="s">
        <v>2609</v>
      </c>
    </row>
    <row r="14" spans="1:12" ht="60" x14ac:dyDescent="0.25">
      <c r="A14" s="8">
        <v>10</v>
      </c>
      <c r="B14" s="346">
        <v>10</v>
      </c>
      <c r="C14" s="87" t="s">
        <v>596</v>
      </c>
      <c r="D14" s="72" t="s">
        <v>587</v>
      </c>
      <c r="E14" s="73">
        <v>7</v>
      </c>
      <c r="F14" s="87" t="s">
        <v>744</v>
      </c>
      <c r="G14" s="88">
        <v>26</v>
      </c>
      <c r="H14" s="88">
        <v>26</v>
      </c>
      <c r="I14" s="89">
        <f t="shared" ref="I14" si="1">H14/100</f>
        <v>0.26</v>
      </c>
      <c r="J14" s="87" t="s">
        <v>2876</v>
      </c>
      <c r="K14" s="87" t="s">
        <v>606</v>
      </c>
    </row>
    <row r="15" spans="1:12" ht="45" x14ac:dyDescent="0.25">
      <c r="A15" s="8">
        <v>11</v>
      </c>
      <c r="B15" s="342">
        <v>11</v>
      </c>
      <c r="C15" s="72" t="s">
        <v>2861</v>
      </c>
      <c r="D15" s="72" t="s">
        <v>702</v>
      </c>
      <c r="E15" s="73">
        <v>7</v>
      </c>
      <c r="F15" s="72" t="s">
        <v>745</v>
      </c>
      <c r="G15" s="73">
        <v>25</v>
      </c>
      <c r="H15" s="73">
        <v>25</v>
      </c>
      <c r="I15" s="121">
        <f>H15/100</f>
        <v>0.25</v>
      </c>
      <c r="J15" s="87" t="s">
        <v>2876</v>
      </c>
      <c r="K15" s="72" t="s">
        <v>2859</v>
      </c>
    </row>
    <row r="16" spans="1:12" ht="60" x14ac:dyDescent="0.25">
      <c r="A16" s="8">
        <v>12</v>
      </c>
      <c r="B16" s="346">
        <v>12</v>
      </c>
      <c r="C16" s="133" t="s">
        <v>589</v>
      </c>
      <c r="D16" s="72" t="s">
        <v>587</v>
      </c>
      <c r="E16" s="73">
        <v>7</v>
      </c>
      <c r="F16" s="87" t="s">
        <v>746</v>
      </c>
      <c r="G16" s="88">
        <v>23</v>
      </c>
      <c r="H16" s="88">
        <v>23</v>
      </c>
      <c r="I16" s="89">
        <f t="shared" ref="I16" si="2">H16/100</f>
        <v>0.23</v>
      </c>
      <c r="J16" s="87" t="s">
        <v>2876</v>
      </c>
      <c r="K16" s="87" t="s">
        <v>606</v>
      </c>
    </row>
    <row r="17" spans="1:11" ht="45" x14ac:dyDescent="0.25">
      <c r="A17" s="8">
        <v>13</v>
      </c>
      <c r="B17" s="342">
        <v>13</v>
      </c>
      <c r="C17" s="72" t="s">
        <v>2862</v>
      </c>
      <c r="D17" s="72" t="s">
        <v>702</v>
      </c>
      <c r="E17" s="73">
        <v>7</v>
      </c>
      <c r="F17" s="72" t="s">
        <v>747</v>
      </c>
      <c r="G17" s="73">
        <v>23</v>
      </c>
      <c r="H17" s="73">
        <v>23</v>
      </c>
      <c r="I17" s="121">
        <f>H17/100</f>
        <v>0.23</v>
      </c>
      <c r="J17" s="87" t="s">
        <v>2876</v>
      </c>
      <c r="K17" s="72" t="s">
        <v>2859</v>
      </c>
    </row>
    <row r="18" spans="1:11" ht="75" x14ac:dyDescent="0.25">
      <c r="A18" s="8">
        <v>14</v>
      </c>
      <c r="B18" s="346">
        <v>14</v>
      </c>
      <c r="C18" s="87" t="s">
        <v>623</v>
      </c>
      <c r="D18" s="72" t="s">
        <v>2799</v>
      </c>
      <c r="E18" s="73">
        <v>7</v>
      </c>
      <c r="F18" s="87" t="s">
        <v>748</v>
      </c>
      <c r="G18" s="88">
        <v>19</v>
      </c>
      <c r="H18" s="88">
        <v>19</v>
      </c>
      <c r="I18" s="89">
        <v>0.19</v>
      </c>
      <c r="J18" s="87" t="s">
        <v>2876</v>
      </c>
      <c r="K18" s="87" t="s">
        <v>665</v>
      </c>
    </row>
    <row r="19" spans="1:11" ht="45" x14ac:dyDescent="0.25">
      <c r="A19" s="8">
        <v>15</v>
      </c>
      <c r="B19" s="342">
        <v>15</v>
      </c>
      <c r="C19" s="72" t="s">
        <v>718</v>
      </c>
      <c r="D19" s="72" t="s">
        <v>702</v>
      </c>
      <c r="E19" s="73">
        <v>7</v>
      </c>
      <c r="F19" s="72" t="s">
        <v>749</v>
      </c>
      <c r="G19" s="73">
        <v>17</v>
      </c>
      <c r="H19" s="73">
        <v>17</v>
      </c>
      <c r="I19" s="121">
        <f>H19/100</f>
        <v>0.17</v>
      </c>
      <c r="J19" s="87" t="s">
        <v>2876</v>
      </c>
      <c r="K19" s="72" t="s">
        <v>2859</v>
      </c>
    </row>
    <row r="20" spans="1:11" ht="60" x14ac:dyDescent="0.25">
      <c r="A20" s="8">
        <v>16</v>
      </c>
      <c r="B20" s="346">
        <v>16</v>
      </c>
      <c r="C20" s="87" t="s">
        <v>440</v>
      </c>
      <c r="D20" s="72" t="s">
        <v>436</v>
      </c>
      <c r="E20" s="73">
        <v>7</v>
      </c>
      <c r="F20" s="87" t="s">
        <v>750</v>
      </c>
      <c r="G20" s="88">
        <v>16</v>
      </c>
      <c r="H20" s="88">
        <v>16</v>
      </c>
      <c r="I20" s="89">
        <v>0.16</v>
      </c>
      <c r="J20" s="87" t="s">
        <v>2876</v>
      </c>
      <c r="K20" s="87" t="s">
        <v>2524</v>
      </c>
    </row>
    <row r="21" spans="1:11" ht="45" x14ac:dyDescent="0.25">
      <c r="A21" s="8">
        <v>17</v>
      </c>
      <c r="B21" s="342">
        <v>17</v>
      </c>
      <c r="C21" s="87" t="s">
        <v>2780</v>
      </c>
      <c r="D21" s="72" t="s">
        <v>2781</v>
      </c>
      <c r="E21" s="73">
        <v>7</v>
      </c>
      <c r="F21" s="87" t="s">
        <v>751</v>
      </c>
      <c r="G21" s="88">
        <v>16</v>
      </c>
      <c r="H21" s="88">
        <v>16</v>
      </c>
      <c r="I21" s="89">
        <v>0.16</v>
      </c>
      <c r="J21" s="87" t="s">
        <v>2876</v>
      </c>
      <c r="K21" s="87" t="s">
        <v>2782</v>
      </c>
    </row>
    <row r="22" spans="1:11" ht="75" x14ac:dyDescent="0.25">
      <c r="A22" s="8">
        <v>18</v>
      </c>
      <c r="B22" s="346">
        <v>18</v>
      </c>
      <c r="C22" s="87" t="s">
        <v>2611</v>
      </c>
      <c r="D22" s="72" t="s">
        <v>2608</v>
      </c>
      <c r="E22" s="73">
        <v>7</v>
      </c>
      <c r="F22" s="87" t="s">
        <v>752</v>
      </c>
      <c r="G22" s="88">
        <v>14</v>
      </c>
      <c r="H22" s="88">
        <v>14</v>
      </c>
      <c r="I22" s="91">
        <v>0.14000000000000001</v>
      </c>
      <c r="J22" s="87" t="s">
        <v>2876</v>
      </c>
      <c r="K22" s="87" t="s">
        <v>2609</v>
      </c>
    </row>
    <row r="23" spans="1:11" ht="75" x14ac:dyDescent="0.25">
      <c r="A23" s="8">
        <v>19</v>
      </c>
      <c r="B23" s="342">
        <v>19</v>
      </c>
      <c r="C23" s="87" t="s">
        <v>2800</v>
      </c>
      <c r="D23" s="72" t="s">
        <v>2799</v>
      </c>
      <c r="E23" s="73">
        <v>7</v>
      </c>
      <c r="F23" s="87" t="s">
        <v>753</v>
      </c>
      <c r="G23" s="88">
        <v>13</v>
      </c>
      <c r="H23" s="88">
        <v>13</v>
      </c>
      <c r="I23" s="89">
        <v>0.13</v>
      </c>
      <c r="J23" s="87" t="s">
        <v>2876</v>
      </c>
      <c r="K23" s="87" t="s">
        <v>665</v>
      </c>
    </row>
    <row r="24" spans="1:11" ht="60" x14ac:dyDescent="0.25">
      <c r="A24" s="8">
        <v>20</v>
      </c>
      <c r="B24" s="346">
        <v>20</v>
      </c>
      <c r="C24" s="90" t="s">
        <v>2498</v>
      </c>
      <c r="D24" s="72" t="s">
        <v>2499</v>
      </c>
      <c r="E24" s="73">
        <v>7</v>
      </c>
      <c r="F24" s="87" t="s">
        <v>754</v>
      </c>
      <c r="G24" s="88">
        <v>13</v>
      </c>
      <c r="H24" s="88">
        <v>13</v>
      </c>
      <c r="I24" s="89">
        <v>0.13</v>
      </c>
      <c r="J24" s="87" t="s">
        <v>2876</v>
      </c>
      <c r="K24" s="72" t="s">
        <v>2500</v>
      </c>
    </row>
    <row r="25" spans="1:11" ht="75" x14ac:dyDescent="0.25">
      <c r="A25" s="8">
        <v>21</v>
      </c>
      <c r="B25" s="342">
        <v>21</v>
      </c>
      <c r="C25" s="87" t="s">
        <v>2801</v>
      </c>
      <c r="D25" s="72" t="s">
        <v>2799</v>
      </c>
      <c r="E25" s="73">
        <v>7</v>
      </c>
      <c r="F25" s="87" t="s">
        <v>755</v>
      </c>
      <c r="G25" s="88">
        <v>9</v>
      </c>
      <c r="H25" s="88">
        <v>9</v>
      </c>
      <c r="I25" s="89">
        <v>0.09</v>
      </c>
      <c r="J25" s="87" t="s">
        <v>2876</v>
      </c>
      <c r="K25" s="87" t="s">
        <v>665</v>
      </c>
    </row>
    <row r="26" spans="1:11" ht="45" x14ac:dyDescent="0.25">
      <c r="A26" s="8">
        <v>22</v>
      </c>
      <c r="B26" s="346">
        <v>22</v>
      </c>
      <c r="C26" s="87" t="s">
        <v>2459</v>
      </c>
      <c r="D26" s="72" t="s">
        <v>391</v>
      </c>
      <c r="E26" s="73">
        <v>7</v>
      </c>
      <c r="F26" s="87" t="s">
        <v>756</v>
      </c>
      <c r="G26" s="88">
        <v>8</v>
      </c>
      <c r="H26" s="88">
        <v>8</v>
      </c>
      <c r="I26" s="88">
        <v>8</v>
      </c>
      <c r="J26" s="87" t="s">
        <v>2876</v>
      </c>
      <c r="K26" s="87" t="s">
        <v>2460</v>
      </c>
    </row>
    <row r="27" spans="1:11" ht="60" x14ac:dyDescent="0.25">
      <c r="A27" s="8">
        <v>23</v>
      </c>
      <c r="B27" s="342">
        <v>23</v>
      </c>
      <c r="C27" s="87" t="s">
        <v>609</v>
      </c>
      <c r="D27" s="72" t="s">
        <v>1623</v>
      </c>
      <c r="E27" s="73">
        <v>7</v>
      </c>
      <c r="F27" s="87" t="s">
        <v>757</v>
      </c>
      <c r="G27" s="88">
        <v>7</v>
      </c>
      <c r="H27" s="88">
        <v>7</v>
      </c>
      <c r="I27" s="89">
        <v>7.0000000000000007E-2</v>
      </c>
      <c r="J27" s="87" t="s">
        <v>2876</v>
      </c>
      <c r="K27" s="87" t="s">
        <v>2764</v>
      </c>
    </row>
    <row r="28" spans="1:11" ht="75" x14ac:dyDescent="0.25">
      <c r="A28" s="8">
        <v>24</v>
      </c>
      <c r="B28" s="346">
        <v>24</v>
      </c>
      <c r="C28" s="87" t="s">
        <v>2802</v>
      </c>
      <c r="D28" s="72" t="s">
        <v>2799</v>
      </c>
      <c r="E28" s="73">
        <v>7</v>
      </c>
      <c r="F28" s="87" t="s">
        <v>758</v>
      </c>
      <c r="G28" s="88">
        <v>7</v>
      </c>
      <c r="H28" s="88">
        <v>7</v>
      </c>
      <c r="I28" s="89">
        <v>7.0000000000000007E-2</v>
      </c>
      <c r="J28" s="87" t="s">
        <v>2876</v>
      </c>
      <c r="K28" s="87" t="s">
        <v>665</v>
      </c>
    </row>
    <row r="29" spans="1:11" ht="60" x14ac:dyDescent="0.25">
      <c r="A29" s="8">
        <v>25</v>
      </c>
      <c r="B29" s="342">
        <v>25</v>
      </c>
      <c r="C29" s="134" t="s">
        <v>2727</v>
      </c>
      <c r="D29" s="72" t="s">
        <v>587</v>
      </c>
      <c r="E29" s="73">
        <v>7</v>
      </c>
      <c r="F29" s="87" t="s">
        <v>759</v>
      </c>
      <c r="G29" s="88">
        <v>7</v>
      </c>
      <c r="H29" s="88">
        <v>7</v>
      </c>
      <c r="I29" s="89">
        <f t="shared" ref="I29:I32" si="3">H29/100</f>
        <v>7.0000000000000007E-2</v>
      </c>
      <c r="J29" s="87" t="s">
        <v>2876</v>
      </c>
      <c r="K29" s="87" t="s">
        <v>606</v>
      </c>
    </row>
    <row r="30" spans="1:11" ht="60" x14ac:dyDescent="0.25">
      <c r="A30" s="8">
        <v>26</v>
      </c>
      <c r="B30" s="346">
        <v>26</v>
      </c>
      <c r="C30" s="134" t="s">
        <v>2728</v>
      </c>
      <c r="D30" s="72" t="s">
        <v>587</v>
      </c>
      <c r="E30" s="73">
        <v>7</v>
      </c>
      <c r="F30" s="87" t="s">
        <v>760</v>
      </c>
      <c r="G30" s="88">
        <v>7</v>
      </c>
      <c r="H30" s="88">
        <v>7</v>
      </c>
      <c r="I30" s="89">
        <f t="shared" si="3"/>
        <v>7.0000000000000007E-2</v>
      </c>
      <c r="J30" s="87" t="s">
        <v>2876</v>
      </c>
      <c r="K30" s="87" t="s">
        <v>606</v>
      </c>
    </row>
    <row r="31" spans="1:11" ht="60" x14ac:dyDescent="0.25">
      <c r="A31" s="8">
        <v>27</v>
      </c>
      <c r="B31" s="342">
        <v>27</v>
      </c>
      <c r="C31" s="87" t="s">
        <v>2729</v>
      </c>
      <c r="D31" s="72" t="s">
        <v>587</v>
      </c>
      <c r="E31" s="73">
        <v>7</v>
      </c>
      <c r="F31" s="87" t="s">
        <v>761</v>
      </c>
      <c r="G31" s="88">
        <v>6</v>
      </c>
      <c r="H31" s="88">
        <v>6</v>
      </c>
      <c r="I31" s="89">
        <f t="shared" si="3"/>
        <v>0.06</v>
      </c>
      <c r="J31" s="87" t="s">
        <v>2876</v>
      </c>
      <c r="K31" s="87" t="s">
        <v>606</v>
      </c>
    </row>
    <row r="32" spans="1:11" ht="75" x14ac:dyDescent="0.25">
      <c r="A32" s="8">
        <v>28</v>
      </c>
      <c r="B32" s="346">
        <v>28</v>
      </c>
      <c r="C32" s="87" t="s">
        <v>500</v>
      </c>
      <c r="D32" s="72" t="s">
        <v>2608</v>
      </c>
      <c r="E32" s="73">
        <v>7</v>
      </c>
      <c r="F32" s="87" t="s">
        <v>762</v>
      </c>
      <c r="G32" s="88">
        <v>6</v>
      </c>
      <c r="H32" s="88">
        <v>6</v>
      </c>
      <c r="I32" s="220">
        <f t="shared" si="3"/>
        <v>0.06</v>
      </c>
      <c r="J32" s="87" t="s">
        <v>2876</v>
      </c>
      <c r="K32" s="87" t="s">
        <v>2609</v>
      </c>
    </row>
    <row r="33" spans="1:12" ht="60" x14ac:dyDescent="0.25">
      <c r="A33" s="8">
        <v>29</v>
      </c>
      <c r="B33" s="342">
        <v>29</v>
      </c>
      <c r="C33" s="88" t="s">
        <v>411</v>
      </c>
      <c r="D33" s="72" t="s">
        <v>2499</v>
      </c>
      <c r="E33" s="73">
        <v>7</v>
      </c>
      <c r="F33" s="87" t="s">
        <v>763</v>
      </c>
      <c r="G33" s="88">
        <v>6</v>
      </c>
      <c r="H33" s="88">
        <v>6</v>
      </c>
      <c r="I33" s="89">
        <v>0.06</v>
      </c>
      <c r="J33" s="87" t="s">
        <v>2876</v>
      </c>
      <c r="K33" s="72" t="s">
        <v>2500</v>
      </c>
    </row>
    <row r="34" spans="1:12" ht="75" x14ac:dyDescent="0.25">
      <c r="A34" s="8">
        <v>30</v>
      </c>
      <c r="B34" s="346">
        <v>30</v>
      </c>
      <c r="C34" s="87" t="s">
        <v>2803</v>
      </c>
      <c r="D34" s="72" t="s">
        <v>2799</v>
      </c>
      <c r="E34" s="73">
        <v>7</v>
      </c>
      <c r="F34" s="87" t="s">
        <v>764</v>
      </c>
      <c r="G34" s="88">
        <v>6</v>
      </c>
      <c r="H34" s="88">
        <v>6</v>
      </c>
      <c r="I34" s="89">
        <v>0.06</v>
      </c>
      <c r="J34" s="87" t="s">
        <v>2876</v>
      </c>
      <c r="K34" s="87" t="s">
        <v>665</v>
      </c>
    </row>
    <row r="35" spans="1:12" ht="60" x14ac:dyDescent="0.25">
      <c r="A35" s="8">
        <v>31</v>
      </c>
      <c r="B35" s="342">
        <v>31</v>
      </c>
      <c r="C35" s="133" t="s">
        <v>2730</v>
      </c>
      <c r="D35" s="72" t="s">
        <v>587</v>
      </c>
      <c r="E35" s="73">
        <v>7</v>
      </c>
      <c r="F35" s="87" t="s">
        <v>765</v>
      </c>
      <c r="G35" s="88">
        <v>5</v>
      </c>
      <c r="H35" s="88">
        <v>5</v>
      </c>
      <c r="I35" s="89">
        <f t="shared" ref="I35" si="4">H35/100</f>
        <v>0.05</v>
      </c>
      <c r="J35" s="87" t="s">
        <v>2876</v>
      </c>
      <c r="K35" s="87" t="s">
        <v>606</v>
      </c>
    </row>
    <row r="36" spans="1:12" ht="60" x14ac:dyDescent="0.25">
      <c r="A36" s="8">
        <v>32</v>
      </c>
      <c r="B36" s="346">
        <v>32</v>
      </c>
      <c r="C36" s="87" t="s">
        <v>2674</v>
      </c>
      <c r="D36" s="72" t="s">
        <v>556</v>
      </c>
      <c r="E36" s="73">
        <v>7</v>
      </c>
      <c r="F36" s="87" t="s">
        <v>766</v>
      </c>
      <c r="G36" s="88">
        <v>4</v>
      </c>
      <c r="H36" s="88">
        <v>4</v>
      </c>
      <c r="I36" s="89">
        <v>0.04</v>
      </c>
      <c r="J36" s="87" t="s">
        <v>2876</v>
      </c>
      <c r="K36" s="87" t="s">
        <v>2673</v>
      </c>
    </row>
    <row r="37" spans="1:12" ht="45" x14ac:dyDescent="0.25">
      <c r="A37" s="8">
        <v>33</v>
      </c>
      <c r="B37" s="342">
        <v>33</v>
      </c>
      <c r="C37" s="135" t="s">
        <v>2783</v>
      </c>
      <c r="D37" s="72" t="s">
        <v>2781</v>
      </c>
      <c r="E37" s="73">
        <v>7</v>
      </c>
      <c r="F37" s="87" t="s">
        <v>767</v>
      </c>
      <c r="G37" s="88">
        <v>4</v>
      </c>
      <c r="H37" s="88">
        <v>4</v>
      </c>
      <c r="I37" s="89">
        <v>0.04</v>
      </c>
      <c r="J37" s="87" t="s">
        <v>2876</v>
      </c>
      <c r="K37" s="87" t="s">
        <v>2782</v>
      </c>
    </row>
    <row r="38" spans="1:12" ht="45" x14ac:dyDescent="0.25">
      <c r="A38" s="8">
        <v>34</v>
      </c>
      <c r="B38" s="346">
        <v>34</v>
      </c>
      <c r="C38" s="72" t="s">
        <v>2621</v>
      </c>
      <c r="D38" s="72" t="s">
        <v>521</v>
      </c>
      <c r="E38" s="73">
        <v>7</v>
      </c>
      <c r="F38" s="87" t="s">
        <v>768</v>
      </c>
      <c r="G38" s="88">
        <v>3</v>
      </c>
      <c r="H38" s="88">
        <v>3</v>
      </c>
      <c r="I38" s="89">
        <v>0.03</v>
      </c>
      <c r="J38" s="87" t="s">
        <v>2876</v>
      </c>
      <c r="K38" s="90" t="s">
        <v>2622</v>
      </c>
    </row>
    <row r="39" spans="1:12" ht="45" x14ac:dyDescent="0.25">
      <c r="A39" s="8">
        <v>35</v>
      </c>
      <c r="B39" s="342">
        <v>35</v>
      </c>
      <c r="C39" s="72" t="s">
        <v>2623</v>
      </c>
      <c r="D39" s="72" t="s">
        <v>521</v>
      </c>
      <c r="E39" s="73">
        <v>7</v>
      </c>
      <c r="F39" s="87" t="s">
        <v>769</v>
      </c>
      <c r="G39" s="88">
        <v>3</v>
      </c>
      <c r="H39" s="88">
        <v>3</v>
      </c>
      <c r="I39" s="89">
        <v>0.03</v>
      </c>
      <c r="J39" s="87" t="s">
        <v>2876</v>
      </c>
      <c r="K39" s="90" t="s">
        <v>2622</v>
      </c>
    </row>
    <row r="40" spans="1:12" ht="45" x14ac:dyDescent="0.25">
      <c r="A40" s="8">
        <v>36</v>
      </c>
      <c r="B40" s="346">
        <v>36</v>
      </c>
      <c r="C40" s="72" t="s">
        <v>2624</v>
      </c>
      <c r="D40" s="72" t="s">
        <v>521</v>
      </c>
      <c r="E40" s="73">
        <v>7</v>
      </c>
      <c r="F40" s="87" t="s">
        <v>770</v>
      </c>
      <c r="G40" s="88">
        <v>3</v>
      </c>
      <c r="H40" s="88">
        <v>3</v>
      </c>
      <c r="I40" s="89">
        <v>0.03</v>
      </c>
      <c r="J40" s="87" t="s">
        <v>2876</v>
      </c>
      <c r="K40" s="90" t="s">
        <v>2622</v>
      </c>
    </row>
    <row r="41" spans="1:12" ht="60" x14ac:dyDescent="0.25">
      <c r="A41" s="8">
        <v>37</v>
      </c>
      <c r="B41" s="342">
        <v>37</v>
      </c>
      <c r="C41" s="87" t="s">
        <v>2653</v>
      </c>
      <c r="D41" s="72" t="s">
        <v>538</v>
      </c>
      <c r="E41" s="73">
        <v>7</v>
      </c>
      <c r="F41" s="87" t="s">
        <v>770</v>
      </c>
      <c r="G41" s="88">
        <v>3</v>
      </c>
      <c r="H41" s="88">
        <v>3</v>
      </c>
      <c r="I41" s="89">
        <v>0.03</v>
      </c>
      <c r="J41" s="87" t="s">
        <v>2876</v>
      </c>
      <c r="K41" s="87" t="s">
        <v>2654</v>
      </c>
    </row>
    <row r="42" spans="1:12" ht="60" x14ac:dyDescent="0.25">
      <c r="A42" s="8">
        <v>38</v>
      </c>
      <c r="B42" s="346">
        <v>38</v>
      </c>
      <c r="C42" s="171" t="s">
        <v>414</v>
      </c>
      <c r="D42" s="72" t="s">
        <v>2499</v>
      </c>
      <c r="E42" s="73">
        <v>7</v>
      </c>
      <c r="F42" s="87" t="s">
        <v>771</v>
      </c>
      <c r="G42" s="88">
        <v>3</v>
      </c>
      <c r="H42" s="88">
        <v>3</v>
      </c>
      <c r="I42" s="89">
        <v>0.03</v>
      </c>
      <c r="J42" s="87" t="s">
        <v>2876</v>
      </c>
      <c r="K42" s="72" t="s">
        <v>2500</v>
      </c>
    </row>
    <row r="43" spans="1:12" ht="60" x14ac:dyDescent="0.25">
      <c r="A43" s="8">
        <v>39</v>
      </c>
      <c r="B43" s="342">
        <v>39</v>
      </c>
      <c r="C43" s="72" t="s">
        <v>476</v>
      </c>
      <c r="D43" s="72" t="s">
        <v>473</v>
      </c>
      <c r="E43" s="73">
        <v>7</v>
      </c>
      <c r="F43" s="87" t="s">
        <v>772</v>
      </c>
      <c r="G43" s="88">
        <v>2</v>
      </c>
      <c r="H43" s="88">
        <v>2</v>
      </c>
      <c r="I43" s="89">
        <v>0.02</v>
      </c>
      <c r="J43" s="87" t="s">
        <v>2876</v>
      </c>
      <c r="K43" s="87" t="s">
        <v>2571</v>
      </c>
    </row>
    <row r="44" spans="1:12" ht="45" x14ac:dyDescent="0.25">
      <c r="A44" s="8">
        <v>40</v>
      </c>
      <c r="B44" s="346">
        <v>40</v>
      </c>
      <c r="C44" s="87" t="s">
        <v>2461</v>
      </c>
      <c r="D44" s="72" t="s">
        <v>391</v>
      </c>
      <c r="E44" s="73">
        <v>7</v>
      </c>
      <c r="F44" s="87" t="s">
        <v>773</v>
      </c>
      <c r="G44" s="88">
        <v>1</v>
      </c>
      <c r="H44" s="88">
        <v>1</v>
      </c>
      <c r="I44" s="88">
        <v>1</v>
      </c>
      <c r="J44" s="87" t="s">
        <v>2876</v>
      </c>
      <c r="K44" s="87" t="s">
        <v>2460</v>
      </c>
    </row>
    <row r="45" spans="1:12" ht="75" x14ac:dyDescent="0.25">
      <c r="A45" s="8">
        <v>41</v>
      </c>
      <c r="B45" s="342">
        <v>41</v>
      </c>
      <c r="C45" s="259" t="s">
        <v>674</v>
      </c>
      <c r="D45" s="137" t="s">
        <v>2838</v>
      </c>
      <c r="E45" s="136">
        <v>7</v>
      </c>
      <c r="F45" s="136" t="s">
        <v>774</v>
      </c>
      <c r="G45" s="136">
        <v>1</v>
      </c>
      <c r="H45" s="136">
        <v>1</v>
      </c>
      <c r="I45" s="138">
        <v>0.01</v>
      </c>
      <c r="J45" s="87" t="s">
        <v>2876</v>
      </c>
      <c r="K45" s="136" t="s">
        <v>665</v>
      </c>
    </row>
    <row r="46" spans="1:12" ht="60" x14ac:dyDescent="0.25">
      <c r="A46" s="8">
        <v>42</v>
      </c>
      <c r="B46" s="346">
        <v>42</v>
      </c>
      <c r="C46" s="133" t="s">
        <v>2731</v>
      </c>
      <c r="D46" s="72" t="s">
        <v>587</v>
      </c>
      <c r="E46" s="73">
        <v>7</v>
      </c>
      <c r="F46" s="87" t="s">
        <v>775</v>
      </c>
      <c r="G46" s="88">
        <v>0</v>
      </c>
      <c r="H46" s="88">
        <v>0</v>
      </c>
      <c r="I46" s="89">
        <f t="shared" ref="I46" si="5">H46/100</f>
        <v>0</v>
      </c>
      <c r="J46" s="87" t="s">
        <v>2876</v>
      </c>
      <c r="K46" s="87" t="s">
        <v>606</v>
      </c>
    </row>
    <row r="47" spans="1:12" ht="60" x14ac:dyDescent="0.25">
      <c r="A47" s="8">
        <v>43</v>
      </c>
      <c r="B47" s="342">
        <v>43</v>
      </c>
      <c r="C47" s="87" t="s">
        <v>438</v>
      </c>
      <c r="D47" s="72" t="s">
        <v>436</v>
      </c>
      <c r="E47" s="73">
        <v>7</v>
      </c>
      <c r="F47" s="87" t="s">
        <v>776</v>
      </c>
      <c r="G47" s="88">
        <v>0</v>
      </c>
      <c r="H47" s="88">
        <v>0</v>
      </c>
      <c r="I47" s="89">
        <v>0</v>
      </c>
      <c r="J47" s="87" t="s">
        <v>2876</v>
      </c>
      <c r="K47" s="87" t="s">
        <v>2524</v>
      </c>
    </row>
    <row r="48" spans="1:12" ht="60.75" x14ac:dyDescent="0.3">
      <c r="A48" s="8">
        <v>44</v>
      </c>
      <c r="B48" s="347">
        <v>1</v>
      </c>
      <c r="C48" s="127" t="s">
        <v>590</v>
      </c>
      <c r="D48" s="80" t="s">
        <v>587</v>
      </c>
      <c r="E48" s="81">
        <v>8</v>
      </c>
      <c r="F48" s="93" t="s">
        <v>778</v>
      </c>
      <c r="G48" s="94">
        <v>63</v>
      </c>
      <c r="H48" s="94">
        <v>63</v>
      </c>
      <c r="I48" s="95">
        <f t="shared" ref="I48" si="6">H48/100</f>
        <v>0.63</v>
      </c>
      <c r="J48" s="394" t="s">
        <v>2874</v>
      </c>
      <c r="K48" s="93" t="s">
        <v>606</v>
      </c>
      <c r="L48" s="69" t="s">
        <v>777</v>
      </c>
    </row>
    <row r="49" spans="1:11" ht="60" x14ac:dyDescent="0.25">
      <c r="A49" s="8">
        <v>45</v>
      </c>
      <c r="B49" s="347">
        <v>2</v>
      </c>
      <c r="C49" s="80" t="s">
        <v>2525</v>
      </c>
      <c r="D49" s="80" t="s">
        <v>436</v>
      </c>
      <c r="E49" s="81">
        <v>8</v>
      </c>
      <c r="F49" s="93" t="s">
        <v>779</v>
      </c>
      <c r="G49" s="94">
        <v>58</v>
      </c>
      <c r="H49" s="94">
        <v>58</v>
      </c>
      <c r="I49" s="95">
        <v>0.57999999999999996</v>
      </c>
      <c r="J49" s="394" t="s">
        <v>2875</v>
      </c>
      <c r="K49" s="93" t="s">
        <v>2524</v>
      </c>
    </row>
    <row r="50" spans="1:11" ht="60" x14ac:dyDescent="0.25">
      <c r="A50" s="8">
        <v>46</v>
      </c>
      <c r="B50" s="347">
        <v>3</v>
      </c>
      <c r="C50" s="93" t="s">
        <v>2526</v>
      </c>
      <c r="D50" s="80" t="s">
        <v>436</v>
      </c>
      <c r="E50" s="81">
        <v>8</v>
      </c>
      <c r="F50" s="93" t="s">
        <v>780</v>
      </c>
      <c r="G50" s="94">
        <v>58</v>
      </c>
      <c r="H50" s="94">
        <v>58</v>
      </c>
      <c r="I50" s="95">
        <v>0.57999999999999996</v>
      </c>
      <c r="J50" s="394" t="s">
        <v>2875</v>
      </c>
      <c r="K50" s="93" t="s">
        <v>2524</v>
      </c>
    </row>
    <row r="51" spans="1:11" ht="60" x14ac:dyDescent="0.25">
      <c r="A51" s="8">
        <v>47</v>
      </c>
      <c r="B51" s="347">
        <v>4</v>
      </c>
      <c r="C51" s="93" t="s">
        <v>559</v>
      </c>
      <c r="D51" s="80" t="s">
        <v>556</v>
      </c>
      <c r="E51" s="81">
        <v>8</v>
      </c>
      <c r="F51" s="93" t="s">
        <v>781</v>
      </c>
      <c r="G51" s="94">
        <v>53</v>
      </c>
      <c r="H51" s="94">
        <v>53</v>
      </c>
      <c r="I51" s="94">
        <v>53</v>
      </c>
      <c r="J51" s="394" t="s">
        <v>2875</v>
      </c>
      <c r="K51" s="93" t="s">
        <v>2675</v>
      </c>
    </row>
    <row r="52" spans="1:11" ht="75" x14ac:dyDescent="0.25">
      <c r="A52" s="8">
        <v>48</v>
      </c>
      <c r="B52" s="347">
        <v>5</v>
      </c>
      <c r="C52" s="260" t="s">
        <v>676</v>
      </c>
      <c r="D52" s="260" t="s">
        <v>3206</v>
      </c>
      <c r="E52" s="261">
        <v>8</v>
      </c>
      <c r="F52" s="285" t="s">
        <v>782</v>
      </c>
      <c r="G52" s="286">
        <v>52</v>
      </c>
      <c r="H52" s="286">
        <v>52</v>
      </c>
      <c r="I52" s="287">
        <v>0.52</v>
      </c>
      <c r="J52" s="394" t="s">
        <v>2875</v>
      </c>
      <c r="K52" s="288" t="s">
        <v>665</v>
      </c>
    </row>
    <row r="53" spans="1:11" ht="45" x14ac:dyDescent="0.25">
      <c r="A53" s="8">
        <v>49</v>
      </c>
      <c r="B53" s="347">
        <v>6</v>
      </c>
      <c r="C53" s="191" t="s">
        <v>515</v>
      </c>
      <c r="D53" s="80" t="s">
        <v>521</v>
      </c>
      <c r="E53" s="81">
        <v>8</v>
      </c>
      <c r="F53" s="172" t="s">
        <v>783</v>
      </c>
      <c r="G53" s="94">
        <v>50</v>
      </c>
      <c r="H53" s="94">
        <v>50</v>
      </c>
      <c r="I53" s="192">
        <v>0.5</v>
      </c>
      <c r="J53" s="394" t="s">
        <v>2875</v>
      </c>
      <c r="K53" s="193" t="s">
        <v>2622</v>
      </c>
    </row>
    <row r="54" spans="1:11" ht="75" x14ac:dyDescent="0.25">
      <c r="A54" s="8">
        <v>50</v>
      </c>
      <c r="B54" s="347">
        <v>7</v>
      </c>
      <c r="C54" s="93" t="s">
        <v>504</v>
      </c>
      <c r="D54" s="80" t="s">
        <v>2608</v>
      </c>
      <c r="E54" s="81">
        <v>8</v>
      </c>
      <c r="F54" s="93" t="s">
        <v>784</v>
      </c>
      <c r="G54" s="94">
        <v>47</v>
      </c>
      <c r="H54" s="94">
        <v>47</v>
      </c>
      <c r="I54" s="96">
        <v>0.47</v>
      </c>
      <c r="J54" s="394" t="s">
        <v>2875</v>
      </c>
      <c r="K54" s="93" t="s">
        <v>2609</v>
      </c>
    </row>
    <row r="55" spans="1:11" ht="45" x14ac:dyDescent="0.25">
      <c r="A55" s="8">
        <v>51</v>
      </c>
      <c r="B55" s="347">
        <v>8</v>
      </c>
      <c r="C55" s="80" t="s">
        <v>711</v>
      </c>
      <c r="D55" s="80" t="s">
        <v>702</v>
      </c>
      <c r="E55" s="81">
        <v>8</v>
      </c>
      <c r="F55" s="80" t="s">
        <v>785</v>
      </c>
      <c r="G55" s="81">
        <v>45</v>
      </c>
      <c r="H55" s="81">
        <v>45</v>
      </c>
      <c r="I55" s="82">
        <f t="shared" ref="I55" si="7">H55/100</f>
        <v>0.45</v>
      </c>
      <c r="J55" s="394" t="s">
        <v>2875</v>
      </c>
      <c r="K55" s="80" t="s">
        <v>2859</v>
      </c>
    </row>
    <row r="56" spans="1:11" ht="75" x14ac:dyDescent="0.25">
      <c r="A56" s="8">
        <v>52</v>
      </c>
      <c r="B56" s="347">
        <v>9</v>
      </c>
      <c r="C56" s="93" t="s">
        <v>632</v>
      </c>
      <c r="D56" s="80" t="s">
        <v>2799</v>
      </c>
      <c r="E56" s="81">
        <v>8</v>
      </c>
      <c r="F56" s="93" t="s">
        <v>786</v>
      </c>
      <c r="G56" s="94">
        <v>43</v>
      </c>
      <c r="H56" s="94">
        <v>43</v>
      </c>
      <c r="I56" s="95">
        <v>0.43</v>
      </c>
      <c r="J56" s="394" t="s">
        <v>2875</v>
      </c>
      <c r="K56" s="93" t="s">
        <v>664</v>
      </c>
    </row>
    <row r="57" spans="1:11" ht="60" x14ac:dyDescent="0.25">
      <c r="A57" s="8">
        <v>53</v>
      </c>
      <c r="B57" s="347">
        <v>10</v>
      </c>
      <c r="C57" s="93" t="s">
        <v>725</v>
      </c>
      <c r="D57" s="80" t="s">
        <v>556</v>
      </c>
      <c r="E57" s="81">
        <v>8</v>
      </c>
      <c r="F57" s="93" t="s">
        <v>787</v>
      </c>
      <c r="G57" s="94">
        <v>42</v>
      </c>
      <c r="H57" s="94">
        <v>42</v>
      </c>
      <c r="I57" s="95">
        <v>0.42</v>
      </c>
      <c r="J57" s="394" t="s">
        <v>2875</v>
      </c>
      <c r="K57" s="93" t="s">
        <v>2675</v>
      </c>
    </row>
    <row r="58" spans="1:11" ht="45" x14ac:dyDescent="0.25">
      <c r="A58" s="8">
        <v>54</v>
      </c>
      <c r="B58" s="347">
        <v>11</v>
      </c>
      <c r="C58" s="93" t="s">
        <v>2462</v>
      </c>
      <c r="D58" s="80" t="s">
        <v>391</v>
      </c>
      <c r="E58" s="81">
        <v>8</v>
      </c>
      <c r="F58" s="93" t="s">
        <v>788</v>
      </c>
      <c r="G58" s="94">
        <v>37</v>
      </c>
      <c r="H58" s="94">
        <v>37</v>
      </c>
      <c r="I58" s="94">
        <v>37</v>
      </c>
      <c r="J58" s="93" t="s">
        <v>2876</v>
      </c>
      <c r="K58" s="93" t="s">
        <v>2460</v>
      </c>
    </row>
    <row r="59" spans="1:11" ht="60" x14ac:dyDescent="0.25">
      <c r="A59" s="8">
        <v>55</v>
      </c>
      <c r="B59" s="347">
        <v>12</v>
      </c>
      <c r="C59" s="80" t="s">
        <v>480</v>
      </c>
      <c r="D59" s="80" t="s">
        <v>473</v>
      </c>
      <c r="E59" s="81">
        <v>8</v>
      </c>
      <c r="F59" s="93" t="s">
        <v>789</v>
      </c>
      <c r="G59" s="94">
        <v>37</v>
      </c>
      <c r="H59" s="94">
        <v>37</v>
      </c>
      <c r="I59" s="95">
        <v>0.37</v>
      </c>
      <c r="J59" s="93" t="s">
        <v>2876</v>
      </c>
      <c r="K59" s="93" t="s">
        <v>2571</v>
      </c>
    </row>
    <row r="60" spans="1:11" ht="45" x14ac:dyDescent="0.25">
      <c r="A60" s="8">
        <v>56</v>
      </c>
      <c r="B60" s="347">
        <v>13</v>
      </c>
      <c r="C60" s="93" t="s">
        <v>2463</v>
      </c>
      <c r="D60" s="80" t="s">
        <v>391</v>
      </c>
      <c r="E60" s="81">
        <v>8</v>
      </c>
      <c r="F60" s="93" t="s">
        <v>790</v>
      </c>
      <c r="G60" s="94">
        <v>37</v>
      </c>
      <c r="H60" s="94">
        <v>37</v>
      </c>
      <c r="I60" s="94">
        <v>37</v>
      </c>
      <c r="J60" s="93" t="s">
        <v>2876</v>
      </c>
      <c r="K60" s="93" t="s">
        <v>2460</v>
      </c>
    </row>
    <row r="61" spans="1:11" ht="45" x14ac:dyDescent="0.25">
      <c r="A61" s="8">
        <v>57</v>
      </c>
      <c r="B61" s="347">
        <v>14</v>
      </c>
      <c r="C61" s="80" t="s">
        <v>2863</v>
      </c>
      <c r="D61" s="80" t="s">
        <v>702</v>
      </c>
      <c r="E61" s="81">
        <v>8</v>
      </c>
      <c r="F61" s="80" t="s">
        <v>791</v>
      </c>
      <c r="G61" s="81">
        <v>36</v>
      </c>
      <c r="H61" s="81">
        <v>36</v>
      </c>
      <c r="I61" s="82">
        <f t="shared" ref="I61" si="8">H61/100</f>
        <v>0.36</v>
      </c>
      <c r="J61" s="93" t="s">
        <v>2876</v>
      </c>
      <c r="K61" s="80" t="s">
        <v>2859</v>
      </c>
    </row>
    <row r="62" spans="1:11" ht="45" x14ac:dyDescent="0.25">
      <c r="A62" s="8">
        <v>58</v>
      </c>
      <c r="B62" s="347">
        <v>15</v>
      </c>
      <c r="C62" s="93" t="s">
        <v>2464</v>
      </c>
      <c r="D62" s="80" t="s">
        <v>391</v>
      </c>
      <c r="E62" s="81">
        <v>8</v>
      </c>
      <c r="F62" s="93" t="s">
        <v>792</v>
      </c>
      <c r="G62" s="94">
        <v>29</v>
      </c>
      <c r="H62" s="94">
        <v>29</v>
      </c>
      <c r="I62" s="94">
        <v>29</v>
      </c>
      <c r="J62" s="93" t="s">
        <v>2876</v>
      </c>
      <c r="K62" s="93" t="s">
        <v>2460</v>
      </c>
    </row>
    <row r="63" spans="1:11" ht="60" x14ac:dyDescent="0.25">
      <c r="A63" s="8">
        <v>59</v>
      </c>
      <c r="B63" s="347">
        <v>16</v>
      </c>
      <c r="C63" s="93" t="s">
        <v>2676</v>
      </c>
      <c r="D63" s="80" t="s">
        <v>556</v>
      </c>
      <c r="E63" s="81">
        <v>8</v>
      </c>
      <c r="F63" s="93" t="s">
        <v>793</v>
      </c>
      <c r="G63" s="94">
        <v>15</v>
      </c>
      <c r="H63" s="94">
        <v>15</v>
      </c>
      <c r="I63" s="95">
        <v>0.15</v>
      </c>
      <c r="J63" s="93" t="s">
        <v>2876</v>
      </c>
      <c r="K63" s="93" t="s">
        <v>2675</v>
      </c>
    </row>
    <row r="64" spans="1:11" ht="60" x14ac:dyDescent="0.25">
      <c r="A64" s="8">
        <v>60</v>
      </c>
      <c r="B64" s="347">
        <v>17</v>
      </c>
      <c r="C64" s="93" t="s">
        <v>2677</v>
      </c>
      <c r="D64" s="80" t="s">
        <v>556</v>
      </c>
      <c r="E64" s="81">
        <v>8</v>
      </c>
      <c r="F64" s="93" t="s">
        <v>794</v>
      </c>
      <c r="G64" s="94">
        <v>13</v>
      </c>
      <c r="H64" s="94">
        <v>13</v>
      </c>
      <c r="I64" s="95">
        <v>0.13</v>
      </c>
      <c r="J64" s="93" t="s">
        <v>2876</v>
      </c>
      <c r="K64" s="93" t="s">
        <v>2675</v>
      </c>
    </row>
    <row r="65" spans="1:11" ht="60" x14ac:dyDescent="0.25">
      <c r="A65" s="8">
        <v>61</v>
      </c>
      <c r="B65" s="347">
        <v>18</v>
      </c>
      <c r="C65" s="93" t="s">
        <v>2527</v>
      </c>
      <c r="D65" s="80" t="s">
        <v>436</v>
      </c>
      <c r="E65" s="81">
        <v>8</v>
      </c>
      <c r="F65" s="93" t="s">
        <v>795</v>
      </c>
      <c r="G65" s="94">
        <v>13</v>
      </c>
      <c r="H65" s="94">
        <v>13</v>
      </c>
      <c r="I65" s="95">
        <v>0.13</v>
      </c>
      <c r="J65" s="93" t="s">
        <v>2876</v>
      </c>
      <c r="K65" s="93" t="s">
        <v>2524</v>
      </c>
    </row>
    <row r="66" spans="1:11" ht="60" x14ac:dyDescent="0.25">
      <c r="A66" s="8">
        <v>62</v>
      </c>
      <c r="B66" s="347">
        <v>19</v>
      </c>
      <c r="C66" s="93" t="s">
        <v>468</v>
      </c>
      <c r="D66" s="80" t="s">
        <v>436</v>
      </c>
      <c r="E66" s="81">
        <v>8</v>
      </c>
      <c r="F66" s="93" t="s">
        <v>796</v>
      </c>
      <c r="G66" s="94">
        <v>12</v>
      </c>
      <c r="H66" s="94">
        <v>12</v>
      </c>
      <c r="I66" s="95">
        <v>0.12</v>
      </c>
      <c r="J66" s="93" t="s">
        <v>2876</v>
      </c>
      <c r="K66" s="93" t="s">
        <v>2524</v>
      </c>
    </row>
    <row r="67" spans="1:11" ht="60" x14ac:dyDescent="0.25">
      <c r="A67" s="8">
        <v>63</v>
      </c>
      <c r="B67" s="347">
        <v>20</v>
      </c>
      <c r="C67" s="93" t="s">
        <v>459</v>
      </c>
      <c r="D67" s="80" t="s">
        <v>436</v>
      </c>
      <c r="E67" s="81">
        <v>8</v>
      </c>
      <c r="F67" s="93" t="s">
        <v>797</v>
      </c>
      <c r="G67" s="94">
        <v>11</v>
      </c>
      <c r="H67" s="94">
        <v>11</v>
      </c>
      <c r="I67" s="95">
        <v>0.11</v>
      </c>
      <c r="J67" s="93" t="s">
        <v>2876</v>
      </c>
      <c r="K67" s="93" t="s">
        <v>2524</v>
      </c>
    </row>
    <row r="68" spans="1:11" ht="60" x14ac:dyDescent="0.25">
      <c r="A68" s="8">
        <v>64</v>
      </c>
      <c r="B68" s="347">
        <v>21</v>
      </c>
      <c r="C68" s="93" t="s">
        <v>469</v>
      </c>
      <c r="D68" s="80" t="s">
        <v>436</v>
      </c>
      <c r="E68" s="81">
        <v>8</v>
      </c>
      <c r="F68" s="93" t="s">
        <v>798</v>
      </c>
      <c r="G68" s="94">
        <v>11</v>
      </c>
      <c r="H68" s="94">
        <v>11</v>
      </c>
      <c r="I68" s="95">
        <v>0.11</v>
      </c>
      <c r="J68" s="93" t="s">
        <v>2876</v>
      </c>
      <c r="K68" s="93" t="s">
        <v>2524</v>
      </c>
    </row>
    <row r="69" spans="1:11" ht="45" x14ac:dyDescent="0.25">
      <c r="A69" s="8">
        <v>65</v>
      </c>
      <c r="B69" s="347">
        <v>22</v>
      </c>
      <c r="C69" s="191" t="s">
        <v>517</v>
      </c>
      <c r="D69" s="191" t="s">
        <v>521</v>
      </c>
      <c r="E69" s="81">
        <v>8</v>
      </c>
      <c r="F69" s="94" t="s">
        <v>799</v>
      </c>
      <c r="G69" s="94">
        <v>9</v>
      </c>
      <c r="H69" s="94">
        <v>9</v>
      </c>
      <c r="I69" s="95">
        <v>0.09</v>
      </c>
      <c r="J69" s="93" t="s">
        <v>2876</v>
      </c>
      <c r="K69" s="193" t="s">
        <v>2622</v>
      </c>
    </row>
    <row r="70" spans="1:11" ht="60" x14ac:dyDescent="0.25">
      <c r="A70" s="8">
        <v>66</v>
      </c>
      <c r="B70" s="347">
        <v>23</v>
      </c>
      <c r="C70" s="93" t="s">
        <v>446</v>
      </c>
      <c r="D70" s="80" t="s">
        <v>436</v>
      </c>
      <c r="E70" s="81">
        <v>8</v>
      </c>
      <c r="F70" s="93" t="s">
        <v>800</v>
      </c>
      <c r="G70" s="94">
        <v>8</v>
      </c>
      <c r="H70" s="94">
        <v>8</v>
      </c>
      <c r="I70" s="95">
        <v>0.08</v>
      </c>
      <c r="J70" s="93" t="s">
        <v>2876</v>
      </c>
      <c r="K70" s="93" t="s">
        <v>2524</v>
      </c>
    </row>
    <row r="71" spans="1:11" ht="60" x14ac:dyDescent="0.25">
      <c r="A71" s="8">
        <v>67</v>
      </c>
      <c r="B71" s="347">
        <v>24</v>
      </c>
      <c r="C71" s="80" t="s">
        <v>2655</v>
      </c>
      <c r="D71" s="80" t="s">
        <v>538</v>
      </c>
      <c r="E71" s="81">
        <v>8</v>
      </c>
      <c r="F71" s="93" t="s">
        <v>801</v>
      </c>
      <c r="G71" s="94">
        <v>8</v>
      </c>
      <c r="H71" s="94">
        <v>8</v>
      </c>
      <c r="I71" s="95">
        <v>0.08</v>
      </c>
      <c r="J71" s="93" t="s">
        <v>2876</v>
      </c>
      <c r="K71" s="93" t="s">
        <v>2654</v>
      </c>
    </row>
    <row r="72" spans="1:11" ht="60" x14ac:dyDescent="0.25">
      <c r="A72" s="8">
        <v>68</v>
      </c>
      <c r="B72" s="347">
        <v>25</v>
      </c>
      <c r="C72" s="93" t="s">
        <v>2765</v>
      </c>
      <c r="D72" s="80" t="s">
        <v>1623</v>
      </c>
      <c r="E72" s="81">
        <v>8</v>
      </c>
      <c r="F72" s="93" t="s">
        <v>802</v>
      </c>
      <c r="G72" s="94">
        <v>8</v>
      </c>
      <c r="H72" s="94">
        <v>8</v>
      </c>
      <c r="I72" s="95">
        <v>0.08</v>
      </c>
      <c r="J72" s="93" t="s">
        <v>2876</v>
      </c>
      <c r="K72" s="93" t="s">
        <v>2764</v>
      </c>
    </row>
    <row r="73" spans="1:11" ht="60" x14ac:dyDescent="0.25">
      <c r="A73" s="8">
        <v>69</v>
      </c>
      <c r="B73" s="347">
        <v>26</v>
      </c>
      <c r="C73" s="128" t="s">
        <v>2732</v>
      </c>
      <c r="D73" s="80" t="s">
        <v>587</v>
      </c>
      <c r="E73" s="81">
        <v>8</v>
      </c>
      <c r="F73" s="93" t="s">
        <v>803</v>
      </c>
      <c r="G73" s="94">
        <v>8</v>
      </c>
      <c r="H73" s="94">
        <v>8</v>
      </c>
      <c r="I73" s="95">
        <f t="shared" ref="I73" si="9">H73/100</f>
        <v>0.08</v>
      </c>
      <c r="J73" s="93" t="s">
        <v>2876</v>
      </c>
      <c r="K73" s="93" t="s">
        <v>606</v>
      </c>
    </row>
    <row r="74" spans="1:11" ht="60" x14ac:dyDescent="0.25">
      <c r="A74" s="8">
        <v>70</v>
      </c>
      <c r="B74" s="347">
        <v>27</v>
      </c>
      <c r="C74" s="93" t="s">
        <v>552</v>
      </c>
      <c r="D74" s="80" t="s">
        <v>538</v>
      </c>
      <c r="E74" s="81">
        <v>8</v>
      </c>
      <c r="F74" s="93" t="s">
        <v>804</v>
      </c>
      <c r="G74" s="94">
        <v>7</v>
      </c>
      <c r="H74" s="94">
        <v>7</v>
      </c>
      <c r="I74" s="95">
        <v>7.0000000000000007E-2</v>
      </c>
      <c r="J74" s="93" t="s">
        <v>2876</v>
      </c>
      <c r="K74" s="93" t="s">
        <v>2654</v>
      </c>
    </row>
    <row r="75" spans="1:11" ht="60" x14ac:dyDescent="0.25">
      <c r="A75" s="8">
        <v>71</v>
      </c>
      <c r="B75" s="347">
        <v>28</v>
      </c>
      <c r="C75" s="93" t="s">
        <v>2528</v>
      </c>
      <c r="D75" s="80" t="s">
        <v>436</v>
      </c>
      <c r="E75" s="81">
        <v>8</v>
      </c>
      <c r="F75" s="93" t="s">
        <v>805</v>
      </c>
      <c r="G75" s="94">
        <v>7</v>
      </c>
      <c r="H75" s="94">
        <v>7</v>
      </c>
      <c r="I75" s="95">
        <v>7.0000000000000007E-2</v>
      </c>
      <c r="J75" s="93" t="s">
        <v>2876</v>
      </c>
      <c r="K75" s="93" t="s">
        <v>2524</v>
      </c>
    </row>
    <row r="76" spans="1:11" ht="60" x14ac:dyDescent="0.25">
      <c r="A76" s="8">
        <v>72</v>
      </c>
      <c r="B76" s="347">
        <v>29</v>
      </c>
      <c r="C76" s="93" t="s">
        <v>2656</v>
      </c>
      <c r="D76" s="80" t="s">
        <v>538</v>
      </c>
      <c r="E76" s="81">
        <v>8</v>
      </c>
      <c r="F76" s="93" t="s">
        <v>806</v>
      </c>
      <c r="G76" s="94">
        <v>7</v>
      </c>
      <c r="H76" s="94">
        <v>7</v>
      </c>
      <c r="I76" s="95">
        <v>7.0000000000000007E-2</v>
      </c>
      <c r="J76" s="93" t="s">
        <v>2876</v>
      </c>
      <c r="K76" s="93" t="s">
        <v>2654</v>
      </c>
    </row>
    <row r="77" spans="1:11" ht="60" x14ac:dyDescent="0.25">
      <c r="A77" s="8">
        <v>73</v>
      </c>
      <c r="B77" s="347">
        <v>30</v>
      </c>
      <c r="C77" s="93" t="s">
        <v>470</v>
      </c>
      <c r="D77" s="80" t="s">
        <v>436</v>
      </c>
      <c r="E77" s="81">
        <v>8</v>
      </c>
      <c r="F77" s="93" t="s">
        <v>807</v>
      </c>
      <c r="G77" s="94">
        <v>7</v>
      </c>
      <c r="H77" s="94">
        <v>7</v>
      </c>
      <c r="I77" s="95">
        <v>7.0000000000000007E-2</v>
      </c>
      <c r="J77" s="93" t="s">
        <v>2876</v>
      </c>
      <c r="K77" s="93" t="s">
        <v>2524</v>
      </c>
    </row>
    <row r="78" spans="1:11" ht="45" x14ac:dyDescent="0.25">
      <c r="A78" s="8">
        <v>74</v>
      </c>
      <c r="B78" s="347">
        <v>31</v>
      </c>
      <c r="C78" s="80" t="s">
        <v>708</v>
      </c>
      <c r="D78" s="80" t="s">
        <v>702</v>
      </c>
      <c r="E78" s="81">
        <v>8</v>
      </c>
      <c r="F78" s="80" t="s">
        <v>808</v>
      </c>
      <c r="G78" s="81">
        <v>6</v>
      </c>
      <c r="H78" s="81">
        <v>6</v>
      </c>
      <c r="I78" s="82">
        <f t="shared" ref="I78" si="10">H78/100</f>
        <v>0.06</v>
      </c>
      <c r="J78" s="93" t="s">
        <v>2876</v>
      </c>
      <c r="K78" s="80" t="s">
        <v>2859</v>
      </c>
    </row>
    <row r="79" spans="1:11" ht="60" x14ac:dyDescent="0.25">
      <c r="A79" s="8">
        <v>75</v>
      </c>
      <c r="B79" s="347">
        <v>32</v>
      </c>
      <c r="C79" s="80" t="s">
        <v>467</v>
      </c>
      <c r="D79" s="80" t="s">
        <v>436</v>
      </c>
      <c r="E79" s="81">
        <v>8</v>
      </c>
      <c r="F79" s="93" t="s">
        <v>809</v>
      </c>
      <c r="G79" s="94">
        <v>6</v>
      </c>
      <c r="H79" s="94">
        <v>6</v>
      </c>
      <c r="I79" s="95">
        <v>0.06</v>
      </c>
      <c r="J79" s="93" t="s">
        <v>2876</v>
      </c>
      <c r="K79" s="93" t="s">
        <v>2524</v>
      </c>
    </row>
    <row r="80" spans="1:11" ht="60" x14ac:dyDescent="0.25">
      <c r="A80" s="8">
        <v>76</v>
      </c>
      <c r="B80" s="347">
        <v>33</v>
      </c>
      <c r="C80" s="80" t="s">
        <v>416</v>
      </c>
      <c r="D80" s="80" t="s">
        <v>2499</v>
      </c>
      <c r="E80" s="81">
        <v>8</v>
      </c>
      <c r="F80" s="93" t="s">
        <v>810</v>
      </c>
      <c r="G80" s="94">
        <v>5</v>
      </c>
      <c r="H80" s="94">
        <v>5</v>
      </c>
      <c r="I80" s="95">
        <v>0.05</v>
      </c>
      <c r="J80" s="93" t="s">
        <v>2876</v>
      </c>
      <c r="K80" s="80" t="s">
        <v>2500</v>
      </c>
    </row>
    <row r="81" spans="1:12" ht="60" x14ac:dyDescent="0.25">
      <c r="A81" s="8">
        <v>77</v>
      </c>
      <c r="B81" s="347">
        <v>34</v>
      </c>
      <c r="C81" s="127" t="s">
        <v>2733</v>
      </c>
      <c r="D81" s="80" t="s">
        <v>587</v>
      </c>
      <c r="E81" s="81">
        <v>8</v>
      </c>
      <c r="F81" s="93" t="s">
        <v>811</v>
      </c>
      <c r="G81" s="94">
        <v>5</v>
      </c>
      <c r="H81" s="94">
        <v>5</v>
      </c>
      <c r="I81" s="95">
        <f t="shared" ref="I81:I82" si="11">H81/100</f>
        <v>0.05</v>
      </c>
      <c r="J81" s="93" t="s">
        <v>2876</v>
      </c>
      <c r="K81" s="93" t="s">
        <v>606</v>
      </c>
    </row>
    <row r="82" spans="1:12" ht="60" x14ac:dyDescent="0.25">
      <c r="A82" s="8">
        <v>78</v>
      </c>
      <c r="B82" s="347">
        <v>35</v>
      </c>
      <c r="C82" s="296" t="s">
        <v>2922</v>
      </c>
      <c r="D82" s="216" t="s">
        <v>587</v>
      </c>
      <c r="E82" s="217">
        <v>8</v>
      </c>
      <c r="F82" s="250" t="s">
        <v>812</v>
      </c>
      <c r="G82" s="223">
        <v>5</v>
      </c>
      <c r="H82" s="223">
        <v>5</v>
      </c>
      <c r="I82" s="224">
        <f t="shared" si="11"/>
        <v>0.05</v>
      </c>
      <c r="J82" s="250" t="s">
        <v>2876</v>
      </c>
      <c r="K82" s="250" t="s">
        <v>606</v>
      </c>
    </row>
    <row r="83" spans="1:12" ht="75" x14ac:dyDescent="0.25">
      <c r="A83" s="8">
        <v>79</v>
      </c>
      <c r="B83" s="347">
        <v>36</v>
      </c>
      <c r="C83" s="139" t="s">
        <v>2839</v>
      </c>
      <c r="D83" s="139" t="s">
        <v>672</v>
      </c>
      <c r="E83" s="140">
        <v>8</v>
      </c>
      <c r="F83" s="140" t="s">
        <v>813</v>
      </c>
      <c r="G83" s="140">
        <v>5</v>
      </c>
      <c r="H83" s="140">
        <v>5</v>
      </c>
      <c r="I83" s="194">
        <v>0.05</v>
      </c>
      <c r="J83" s="93" t="s">
        <v>2876</v>
      </c>
      <c r="K83" s="139" t="s">
        <v>665</v>
      </c>
    </row>
    <row r="84" spans="1:12" ht="60" x14ac:dyDescent="0.25">
      <c r="A84" s="8">
        <v>80</v>
      </c>
      <c r="B84" s="347">
        <v>37</v>
      </c>
      <c r="C84" s="93" t="s">
        <v>592</v>
      </c>
      <c r="D84" s="80" t="s">
        <v>587</v>
      </c>
      <c r="E84" s="81">
        <v>8</v>
      </c>
      <c r="F84" s="93" t="s">
        <v>814</v>
      </c>
      <c r="G84" s="94">
        <v>4</v>
      </c>
      <c r="H84" s="94">
        <v>4</v>
      </c>
      <c r="I84" s="95">
        <f t="shared" ref="I84:I85" si="12">H84/100</f>
        <v>0.04</v>
      </c>
      <c r="J84" s="93" t="s">
        <v>2876</v>
      </c>
      <c r="K84" s="93" t="s">
        <v>606</v>
      </c>
    </row>
    <row r="85" spans="1:12" ht="60" x14ac:dyDescent="0.25">
      <c r="A85" s="8">
        <v>81</v>
      </c>
      <c r="B85" s="347">
        <v>38</v>
      </c>
      <c r="C85" s="93" t="s">
        <v>605</v>
      </c>
      <c r="D85" s="80" t="s">
        <v>587</v>
      </c>
      <c r="E85" s="81">
        <v>8</v>
      </c>
      <c r="F85" s="93" t="s">
        <v>815</v>
      </c>
      <c r="G85" s="94">
        <v>4</v>
      </c>
      <c r="H85" s="94">
        <v>4</v>
      </c>
      <c r="I85" s="95">
        <f t="shared" si="12"/>
        <v>0.04</v>
      </c>
      <c r="J85" s="93" t="s">
        <v>2876</v>
      </c>
      <c r="K85" s="93" t="s">
        <v>606</v>
      </c>
    </row>
    <row r="86" spans="1:12" ht="60" x14ac:dyDescent="0.25">
      <c r="A86" s="8">
        <v>82</v>
      </c>
      <c r="B86" s="347">
        <v>39</v>
      </c>
      <c r="C86" s="93" t="s">
        <v>491</v>
      </c>
      <c r="D86" s="80" t="s">
        <v>473</v>
      </c>
      <c r="E86" s="81">
        <v>8</v>
      </c>
      <c r="F86" s="93" t="s">
        <v>816</v>
      </c>
      <c r="G86" s="94">
        <v>4</v>
      </c>
      <c r="H86" s="94">
        <v>4</v>
      </c>
      <c r="I86" s="95">
        <v>0.04</v>
      </c>
      <c r="J86" s="93" t="s">
        <v>2876</v>
      </c>
      <c r="K86" s="93" t="s">
        <v>2571</v>
      </c>
    </row>
    <row r="87" spans="1:12" ht="60" x14ac:dyDescent="0.25">
      <c r="A87" s="8">
        <v>83</v>
      </c>
      <c r="B87" s="347">
        <v>40</v>
      </c>
      <c r="C87" s="93" t="s">
        <v>444</v>
      </c>
      <c r="D87" s="80" t="s">
        <v>436</v>
      </c>
      <c r="E87" s="81">
        <v>8</v>
      </c>
      <c r="F87" s="93" t="s">
        <v>817</v>
      </c>
      <c r="G87" s="94">
        <v>4</v>
      </c>
      <c r="H87" s="94">
        <v>4</v>
      </c>
      <c r="I87" s="95">
        <v>0.04</v>
      </c>
      <c r="J87" s="93" t="s">
        <v>2876</v>
      </c>
      <c r="K87" s="93" t="s">
        <v>2524</v>
      </c>
    </row>
    <row r="88" spans="1:12" ht="45" x14ac:dyDescent="0.25">
      <c r="A88" s="8">
        <v>84</v>
      </c>
      <c r="B88" s="347">
        <v>41</v>
      </c>
      <c r="C88" s="193" t="s">
        <v>2625</v>
      </c>
      <c r="D88" s="193" t="s">
        <v>521</v>
      </c>
      <c r="E88" s="81">
        <v>8</v>
      </c>
      <c r="F88" s="93" t="s">
        <v>818</v>
      </c>
      <c r="G88" s="94">
        <v>3</v>
      </c>
      <c r="H88" s="94">
        <v>3</v>
      </c>
      <c r="I88" s="95">
        <v>0.03</v>
      </c>
      <c r="J88" s="93" t="s">
        <v>2876</v>
      </c>
      <c r="K88" s="93" t="s">
        <v>2622</v>
      </c>
    </row>
    <row r="89" spans="1:12" ht="45" x14ac:dyDescent="0.25">
      <c r="A89" s="8">
        <v>85</v>
      </c>
      <c r="B89" s="347">
        <v>42</v>
      </c>
      <c r="C89" s="80" t="s">
        <v>2864</v>
      </c>
      <c r="D89" s="80" t="s">
        <v>702</v>
      </c>
      <c r="E89" s="81">
        <v>8</v>
      </c>
      <c r="F89" s="80" t="s">
        <v>819</v>
      </c>
      <c r="G89" s="81">
        <v>3</v>
      </c>
      <c r="H89" s="81">
        <v>3</v>
      </c>
      <c r="I89" s="82">
        <f t="shared" ref="I89" si="13">H89/100</f>
        <v>0.03</v>
      </c>
      <c r="J89" s="93" t="s">
        <v>2876</v>
      </c>
      <c r="K89" s="80" t="s">
        <v>2859</v>
      </c>
    </row>
    <row r="90" spans="1:12" ht="60" x14ac:dyDescent="0.25">
      <c r="A90" s="8">
        <v>86</v>
      </c>
      <c r="B90" s="347">
        <v>43</v>
      </c>
      <c r="C90" s="80" t="s">
        <v>461</v>
      </c>
      <c r="D90" s="80" t="s">
        <v>436</v>
      </c>
      <c r="E90" s="81">
        <v>8</v>
      </c>
      <c r="F90" s="93" t="s">
        <v>820</v>
      </c>
      <c r="G90" s="94">
        <v>3</v>
      </c>
      <c r="H90" s="94">
        <v>3</v>
      </c>
      <c r="I90" s="95">
        <v>0.03</v>
      </c>
      <c r="J90" s="93" t="s">
        <v>2876</v>
      </c>
      <c r="K90" s="93" t="s">
        <v>2524</v>
      </c>
    </row>
    <row r="91" spans="1:12" ht="45" x14ac:dyDescent="0.25">
      <c r="A91" s="8">
        <v>87</v>
      </c>
      <c r="B91" s="347">
        <v>44</v>
      </c>
      <c r="C91" s="80" t="s">
        <v>2865</v>
      </c>
      <c r="D91" s="80" t="s">
        <v>702</v>
      </c>
      <c r="E91" s="81">
        <v>8</v>
      </c>
      <c r="F91" s="80" t="s">
        <v>821</v>
      </c>
      <c r="G91" s="81">
        <v>2</v>
      </c>
      <c r="H91" s="81">
        <v>2</v>
      </c>
      <c r="I91" s="82">
        <f t="shared" ref="I91" si="14">H91/100</f>
        <v>0.02</v>
      </c>
      <c r="J91" s="93" t="s">
        <v>2876</v>
      </c>
      <c r="K91" s="80" t="s">
        <v>2859</v>
      </c>
    </row>
    <row r="92" spans="1:12" ht="60" x14ac:dyDescent="0.25">
      <c r="A92" s="8">
        <v>88</v>
      </c>
      <c r="B92" s="347">
        <v>45</v>
      </c>
      <c r="C92" s="127" t="s">
        <v>2734</v>
      </c>
      <c r="D92" s="80" t="s">
        <v>587</v>
      </c>
      <c r="E92" s="81">
        <v>8</v>
      </c>
      <c r="F92" s="93" t="s">
        <v>822</v>
      </c>
      <c r="G92" s="94">
        <v>2</v>
      </c>
      <c r="H92" s="94">
        <v>2</v>
      </c>
      <c r="I92" s="95">
        <f t="shared" ref="I92:I93" si="15">H92/100</f>
        <v>0.02</v>
      </c>
      <c r="J92" s="93" t="s">
        <v>2876</v>
      </c>
      <c r="K92" s="93" t="s">
        <v>606</v>
      </c>
    </row>
    <row r="93" spans="1:12" ht="60" x14ac:dyDescent="0.25">
      <c r="A93" s="8">
        <v>89</v>
      </c>
      <c r="B93" s="347">
        <v>46</v>
      </c>
      <c r="C93" s="93" t="s">
        <v>2735</v>
      </c>
      <c r="D93" s="80" t="s">
        <v>587</v>
      </c>
      <c r="E93" s="81">
        <v>8</v>
      </c>
      <c r="F93" s="93" t="s">
        <v>823</v>
      </c>
      <c r="G93" s="94">
        <v>2</v>
      </c>
      <c r="H93" s="94">
        <v>2</v>
      </c>
      <c r="I93" s="95">
        <f t="shared" si="15"/>
        <v>0.02</v>
      </c>
      <c r="J93" s="93" t="s">
        <v>2876</v>
      </c>
      <c r="K93" s="222" t="s">
        <v>606</v>
      </c>
    </row>
    <row r="94" spans="1:12" ht="60" x14ac:dyDescent="0.25">
      <c r="A94" s="8">
        <v>90</v>
      </c>
      <c r="B94" s="347">
        <v>47</v>
      </c>
      <c r="C94" s="80" t="s">
        <v>425</v>
      </c>
      <c r="D94" s="80" t="s">
        <v>2499</v>
      </c>
      <c r="E94" s="81">
        <v>8</v>
      </c>
      <c r="F94" s="93" t="s">
        <v>824</v>
      </c>
      <c r="G94" s="94">
        <v>1</v>
      </c>
      <c r="H94" s="94">
        <v>1</v>
      </c>
      <c r="I94" s="95">
        <v>0.01</v>
      </c>
      <c r="J94" s="93" t="s">
        <v>2876</v>
      </c>
      <c r="K94" s="80" t="s">
        <v>2500</v>
      </c>
    </row>
    <row r="95" spans="1:12" ht="75" x14ac:dyDescent="0.25">
      <c r="A95" s="8">
        <v>91</v>
      </c>
      <c r="B95" s="347">
        <v>48</v>
      </c>
      <c r="C95" s="93" t="s">
        <v>2804</v>
      </c>
      <c r="D95" s="80" t="s">
        <v>2799</v>
      </c>
      <c r="E95" s="81">
        <v>8</v>
      </c>
      <c r="F95" s="93" t="s">
        <v>825</v>
      </c>
      <c r="G95" s="94">
        <v>1</v>
      </c>
      <c r="H95" s="94">
        <v>1</v>
      </c>
      <c r="I95" s="95">
        <v>0.01</v>
      </c>
      <c r="J95" s="93" t="s">
        <v>2876</v>
      </c>
      <c r="K95" s="93" t="s">
        <v>664</v>
      </c>
    </row>
    <row r="96" spans="1:12" ht="45.75" x14ac:dyDescent="0.3">
      <c r="A96" s="8">
        <v>92</v>
      </c>
      <c r="B96" s="284">
        <v>1</v>
      </c>
      <c r="C96" s="75" t="s">
        <v>2866</v>
      </c>
      <c r="D96" s="75" t="s">
        <v>702</v>
      </c>
      <c r="E96" s="76">
        <v>9</v>
      </c>
      <c r="F96" s="75" t="s">
        <v>826</v>
      </c>
      <c r="G96" s="76">
        <v>59</v>
      </c>
      <c r="H96" s="76">
        <v>59</v>
      </c>
      <c r="I96" s="19">
        <f t="shared" ref="I96" si="16">H96/100</f>
        <v>0.59</v>
      </c>
      <c r="J96" s="386" t="s">
        <v>2874</v>
      </c>
      <c r="K96" s="75" t="s">
        <v>2859</v>
      </c>
      <c r="L96" s="69" t="s">
        <v>777</v>
      </c>
    </row>
    <row r="97" spans="1:11" ht="60" x14ac:dyDescent="0.25">
      <c r="A97" s="8">
        <v>93</v>
      </c>
      <c r="B97" s="284">
        <v>2</v>
      </c>
      <c r="C97" s="129" t="s">
        <v>2736</v>
      </c>
      <c r="D97" s="75" t="s">
        <v>587</v>
      </c>
      <c r="E97" s="76">
        <v>9</v>
      </c>
      <c r="F97" s="98" t="s">
        <v>827</v>
      </c>
      <c r="G97" s="99">
        <v>34</v>
      </c>
      <c r="H97" s="99">
        <v>34</v>
      </c>
      <c r="I97" s="100">
        <f t="shared" ref="I97" si="17">H97/100</f>
        <v>0.34</v>
      </c>
      <c r="J97" s="98" t="s">
        <v>2876</v>
      </c>
      <c r="K97" s="98" t="s">
        <v>606</v>
      </c>
    </row>
    <row r="98" spans="1:11" ht="45" x14ac:dyDescent="0.25">
      <c r="A98" s="8">
        <v>94</v>
      </c>
      <c r="B98" s="284">
        <v>3</v>
      </c>
      <c r="C98" s="98" t="s">
        <v>2784</v>
      </c>
      <c r="D98" s="75" t="s">
        <v>2781</v>
      </c>
      <c r="E98" s="76">
        <v>9</v>
      </c>
      <c r="F98" s="98" t="s">
        <v>828</v>
      </c>
      <c r="G98" s="99">
        <v>34</v>
      </c>
      <c r="H98" s="99">
        <v>34</v>
      </c>
      <c r="I98" s="100">
        <v>0.34</v>
      </c>
      <c r="J98" s="98" t="s">
        <v>2876</v>
      </c>
      <c r="K98" s="98" t="s">
        <v>2785</v>
      </c>
    </row>
    <row r="99" spans="1:11" ht="45" x14ac:dyDescent="0.25">
      <c r="A99" s="8">
        <v>95</v>
      </c>
      <c r="B99" s="284">
        <v>4</v>
      </c>
      <c r="C99" s="75" t="s">
        <v>2867</v>
      </c>
      <c r="D99" s="75" t="s">
        <v>702</v>
      </c>
      <c r="E99" s="76">
        <v>9</v>
      </c>
      <c r="F99" s="75" t="s">
        <v>829</v>
      </c>
      <c r="G99" s="76">
        <v>33</v>
      </c>
      <c r="H99" s="76">
        <v>33</v>
      </c>
      <c r="I99" s="19">
        <f t="shared" ref="I99" si="18">H99/100</f>
        <v>0.33</v>
      </c>
      <c r="J99" s="98" t="s">
        <v>2876</v>
      </c>
      <c r="K99" s="75" t="s">
        <v>2859</v>
      </c>
    </row>
    <row r="100" spans="1:11" ht="60" x14ac:dyDescent="0.25">
      <c r="A100" s="8">
        <v>96</v>
      </c>
      <c r="B100" s="284">
        <v>5</v>
      </c>
      <c r="C100" s="129" t="s">
        <v>2737</v>
      </c>
      <c r="D100" s="75" t="s">
        <v>587</v>
      </c>
      <c r="E100" s="76">
        <v>9</v>
      </c>
      <c r="F100" s="98" t="s">
        <v>830</v>
      </c>
      <c r="G100" s="99">
        <v>33</v>
      </c>
      <c r="H100" s="99">
        <v>33</v>
      </c>
      <c r="I100" s="100">
        <f t="shared" ref="I100" si="19">H100/100</f>
        <v>0.33</v>
      </c>
      <c r="J100" s="98" t="s">
        <v>2876</v>
      </c>
      <c r="K100" s="98" t="s">
        <v>606</v>
      </c>
    </row>
    <row r="101" spans="1:11" ht="60" x14ac:dyDescent="0.25">
      <c r="A101" s="8">
        <v>97</v>
      </c>
      <c r="B101" s="284">
        <v>6</v>
      </c>
      <c r="C101" s="98" t="s">
        <v>434</v>
      </c>
      <c r="D101" s="75" t="s">
        <v>2499</v>
      </c>
      <c r="E101" s="76">
        <v>9</v>
      </c>
      <c r="F101" s="98" t="s">
        <v>831</v>
      </c>
      <c r="G101" s="99">
        <v>32</v>
      </c>
      <c r="H101" s="99">
        <v>32</v>
      </c>
      <c r="I101" s="100">
        <v>0.32</v>
      </c>
      <c r="J101" s="98" t="s">
        <v>2876</v>
      </c>
      <c r="K101" s="75" t="s">
        <v>2500</v>
      </c>
    </row>
    <row r="102" spans="1:11" ht="75" x14ac:dyDescent="0.25">
      <c r="A102" s="8">
        <v>98</v>
      </c>
      <c r="B102" s="284">
        <v>7</v>
      </c>
      <c r="C102" s="98" t="s">
        <v>2805</v>
      </c>
      <c r="D102" s="75" t="s">
        <v>2799</v>
      </c>
      <c r="E102" s="76">
        <v>9</v>
      </c>
      <c r="F102" s="98" t="s">
        <v>832</v>
      </c>
      <c r="G102" s="99">
        <v>32</v>
      </c>
      <c r="H102" s="99">
        <v>32</v>
      </c>
      <c r="I102" s="100">
        <v>0.32</v>
      </c>
      <c r="J102" s="98" t="s">
        <v>2876</v>
      </c>
      <c r="K102" s="98" t="s">
        <v>664</v>
      </c>
    </row>
    <row r="103" spans="1:11" ht="60" x14ac:dyDescent="0.25">
      <c r="A103" s="8">
        <v>99</v>
      </c>
      <c r="B103" s="284">
        <v>8</v>
      </c>
      <c r="C103" s="75" t="s">
        <v>433</v>
      </c>
      <c r="D103" s="75" t="s">
        <v>2499</v>
      </c>
      <c r="E103" s="76">
        <v>9</v>
      </c>
      <c r="F103" s="98" t="s">
        <v>833</v>
      </c>
      <c r="G103" s="99">
        <v>32</v>
      </c>
      <c r="H103" s="99">
        <v>32</v>
      </c>
      <c r="I103" s="100">
        <v>0.32</v>
      </c>
      <c r="J103" s="98" t="s">
        <v>2876</v>
      </c>
      <c r="K103" s="75" t="s">
        <v>2500</v>
      </c>
    </row>
    <row r="104" spans="1:11" ht="60" x14ac:dyDescent="0.25">
      <c r="A104" s="8">
        <v>100</v>
      </c>
      <c r="B104" s="284">
        <v>9</v>
      </c>
      <c r="C104" s="98" t="s">
        <v>2572</v>
      </c>
      <c r="D104" s="75" t="s">
        <v>473</v>
      </c>
      <c r="E104" s="76">
        <v>9</v>
      </c>
      <c r="F104" s="98" t="s">
        <v>834</v>
      </c>
      <c r="G104" s="99">
        <v>30</v>
      </c>
      <c r="H104" s="99">
        <v>30</v>
      </c>
      <c r="I104" s="100">
        <v>0.3</v>
      </c>
      <c r="J104" s="98" t="s">
        <v>2876</v>
      </c>
      <c r="K104" s="98" t="s">
        <v>2571</v>
      </c>
    </row>
    <row r="105" spans="1:11" ht="75" x14ac:dyDescent="0.25">
      <c r="A105" s="8">
        <v>101</v>
      </c>
      <c r="B105" s="284">
        <v>10</v>
      </c>
      <c r="C105" s="262" t="s">
        <v>697</v>
      </c>
      <c r="D105" s="262" t="s">
        <v>2838</v>
      </c>
      <c r="E105" s="262">
        <v>9</v>
      </c>
      <c r="F105" s="262" t="s">
        <v>835</v>
      </c>
      <c r="G105" s="262">
        <v>28</v>
      </c>
      <c r="H105" s="256">
        <v>28</v>
      </c>
      <c r="I105" s="256">
        <v>28</v>
      </c>
      <c r="J105" s="262" t="s">
        <v>2876</v>
      </c>
      <c r="K105" s="262" t="s">
        <v>665</v>
      </c>
    </row>
    <row r="106" spans="1:11" ht="75" x14ac:dyDescent="0.25">
      <c r="A106" s="8">
        <v>102</v>
      </c>
      <c r="B106" s="284">
        <v>11</v>
      </c>
      <c r="C106" s="262" t="s">
        <v>2915</v>
      </c>
      <c r="D106" s="262" t="s">
        <v>2838</v>
      </c>
      <c r="E106" s="262">
        <v>9</v>
      </c>
      <c r="F106" s="262" t="s">
        <v>836</v>
      </c>
      <c r="G106" s="262">
        <v>27</v>
      </c>
      <c r="H106" s="256">
        <v>27</v>
      </c>
      <c r="I106" s="256">
        <v>27</v>
      </c>
      <c r="J106" s="262" t="s">
        <v>2876</v>
      </c>
      <c r="K106" s="262" t="s">
        <v>665</v>
      </c>
    </row>
    <row r="107" spans="1:11" ht="60" x14ac:dyDescent="0.25">
      <c r="A107" s="8">
        <v>103</v>
      </c>
      <c r="B107" s="284">
        <v>12</v>
      </c>
      <c r="C107" s="129" t="s">
        <v>2738</v>
      </c>
      <c r="D107" s="75" t="s">
        <v>587</v>
      </c>
      <c r="E107" s="76">
        <v>9</v>
      </c>
      <c r="F107" s="98" t="s">
        <v>837</v>
      </c>
      <c r="G107" s="99">
        <v>26</v>
      </c>
      <c r="H107" s="99">
        <v>26</v>
      </c>
      <c r="I107" s="100">
        <f t="shared" ref="I107" si="20">H107/100</f>
        <v>0.26</v>
      </c>
      <c r="J107" s="98" t="s">
        <v>2876</v>
      </c>
      <c r="K107" s="98" t="s">
        <v>606</v>
      </c>
    </row>
    <row r="108" spans="1:11" ht="60" x14ac:dyDescent="0.25">
      <c r="A108" s="8">
        <v>104</v>
      </c>
      <c r="B108" s="284">
        <v>13</v>
      </c>
      <c r="C108" s="98" t="s">
        <v>578</v>
      </c>
      <c r="D108" s="75" t="s">
        <v>556</v>
      </c>
      <c r="E108" s="76">
        <v>9</v>
      </c>
      <c r="F108" s="98" t="s">
        <v>838</v>
      </c>
      <c r="G108" s="99">
        <v>25</v>
      </c>
      <c r="H108" s="99">
        <v>25</v>
      </c>
      <c r="I108" s="100">
        <v>0.25</v>
      </c>
      <c r="J108" s="98" t="s">
        <v>2876</v>
      </c>
      <c r="K108" s="98" t="s">
        <v>2678</v>
      </c>
    </row>
    <row r="109" spans="1:11" ht="60" x14ac:dyDescent="0.25">
      <c r="A109" s="8">
        <v>105</v>
      </c>
      <c r="B109" s="284">
        <v>14</v>
      </c>
      <c r="C109" s="129" t="s">
        <v>2739</v>
      </c>
      <c r="D109" s="75" t="s">
        <v>587</v>
      </c>
      <c r="E109" s="76">
        <v>9</v>
      </c>
      <c r="F109" s="98" t="s">
        <v>839</v>
      </c>
      <c r="G109" s="99">
        <v>24</v>
      </c>
      <c r="H109" s="99">
        <v>24</v>
      </c>
      <c r="I109" s="100">
        <f t="shared" ref="I109:I110" si="21">H109/100</f>
        <v>0.24</v>
      </c>
      <c r="J109" s="98" t="s">
        <v>2876</v>
      </c>
      <c r="K109" s="98" t="s">
        <v>606</v>
      </c>
    </row>
    <row r="110" spans="1:11" ht="60" x14ac:dyDescent="0.25">
      <c r="A110" s="8">
        <v>106</v>
      </c>
      <c r="B110" s="284">
        <v>15</v>
      </c>
      <c r="C110" s="297" t="s">
        <v>2893</v>
      </c>
      <c r="D110" s="211" t="s">
        <v>2923</v>
      </c>
      <c r="E110" s="212">
        <v>9</v>
      </c>
      <c r="F110" s="227" t="s">
        <v>840</v>
      </c>
      <c r="G110" s="228">
        <v>24</v>
      </c>
      <c r="H110" s="228">
        <v>24</v>
      </c>
      <c r="I110" s="229">
        <f t="shared" si="21"/>
        <v>0.24</v>
      </c>
      <c r="J110" s="227" t="s">
        <v>2876</v>
      </c>
      <c r="K110" s="298" t="s">
        <v>2924</v>
      </c>
    </row>
    <row r="111" spans="1:11" ht="75" x14ac:dyDescent="0.25">
      <c r="A111" s="8">
        <v>107</v>
      </c>
      <c r="B111" s="284">
        <v>16</v>
      </c>
      <c r="C111" s="98" t="s">
        <v>643</v>
      </c>
      <c r="D111" s="75" t="s">
        <v>2799</v>
      </c>
      <c r="E111" s="76">
        <v>9</v>
      </c>
      <c r="F111" s="98" t="s">
        <v>841</v>
      </c>
      <c r="G111" s="99">
        <v>20</v>
      </c>
      <c r="H111" s="99">
        <v>20</v>
      </c>
      <c r="I111" s="100">
        <v>0.2</v>
      </c>
      <c r="J111" s="98" t="s">
        <v>2876</v>
      </c>
      <c r="K111" s="98" t="s">
        <v>664</v>
      </c>
    </row>
    <row r="112" spans="1:11" ht="60" x14ac:dyDescent="0.25">
      <c r="A112" s="8">
        <v>108</v>
      </c>
      <c r="B112" s="284">
        <v>17</v>
      </c>
      <c r="C112" s="98" t="s">
        <v>2501</v>
      </c>
      <c r="D112" s="75" t="s">
        <v>2499</v>
      </c>
      <c r="E112" s="76">
        <v>9</v>
      </c>
      <c r="F112" s="98" t="s">
        <v>842</v>
      </c>
      <c r="G112" s="99">
        <v>18</v>
      </c>
      <c r="H112" s="99">
        <v>18</v>
      </c>
      <c r="I112" s="100">
        <v>0.18</v>
      </c>
      <c r="J112" s="98" t="s">
        <v>2876</v>
      </c>
      <c r="K112" s="75" t="s">
        <v>2500</v>
      </c>
    </row>
    <row r="113" spans="1:11" ht="60" x14ac:dyDescent="0.25">
      <c r="A113" s="8">
        <v>109</v>
      </c>
      <c r="B113" s="284">
        <v>18</v>
      </c>
      <c r="C113" s="75" t="s">
        <v>2502</v>
      </c>
      <c r="D113" s="75" t="s">
        <v>2499</v>
      </c>
      <c r="E113" s="76">
        <v>9</v>
      </c>
      <c r="F113" s="98" t="s">
        <v>843</v>
      </c>
      <c r="G113" s="99">
        <v>17</v>
      </c>
      <c r="H113" s="99">
        <v>17</v>
      </c>
      <c r="I113" s="100">
        <v>0.17</v>
      </c>
      <c r="J113" s="98" t="s">
        <v>2876</v>
      </c>
      <c r="K113" s="75" t="s">
        <v>2500</v>
      </c>
    </row>
    <row r="114" spans="1:11" ht="45" x14ac:dyDescent="0.25">
      <c r="A114" s="8">
        <v>110</v>
      </c>
      <c r="B114" s="284">
        <v>19</v>
      </c>
      <c r="C114" s="195" t="s">
        <v>520</v>
      </c>
      <c r="D114" s="195" t="s">
        <v>521</v>
      </c>
      <c r="E114" s="76">
        <v>9</v>
      </c>
      <c r="F114" s="98" t="s">
        <v>844</v>
      </c>
      <c r="G114" s="99">
        <v>16</v>
      </c>
      <c r="H114" s="99">
        <v>16</v>
      </c>
      <c r="I114" s="100">
        <v>0.16</v>
      </c>
      <c r="J114" s="98" t="s">
        <v>2876</v>
      </c>
      <c r="K114" s="75" t="s">
        <v>2622</v>
      </c>
    </row>
    <row r="115" spans="1:11" ht="75" x14ac:dyDescent="0.25">
      <c r="A115" s="8">
        <v>111</v>
      </c>
      <c r="B115" s="284">
        <v>20</v>
      </c>
      <c r="C115" s="98" t="s">
        <v>640</v>
      </c>
      <c r="D115" s="75" t="s">
        <v>626</v>
      </c>
      <c r="E115" s="76">
        <v>9</v>
      </c>
      <c r="F115" s="98" t="s">
        <v>845</v>
      </c>
      <c r="G115" s="99">
        <v>16</v>
      </c>
      <c r="H115" s="99">
        <v>16</v>
      </c>
      <c r="I115" s="100">
        <v>0.16</v>
      </c>
      <c r="J115" s="98" t="s">
        <v>2876</v>
      </c>
      <c r="K115" s="98" t="s">
        <v>664</v>
      </c>
    </row>
    <row r="116" spans="1:11" ht="75" x14ac:dyDescent="0.25">
      <c r="A116" s="8">
        <v>112</v>
      </c>
      <c r="B116" s="284">
        <v>21</v>
      </c>
      <c r="C116" s="98" t="s">
        <v>2806</v>
      </c>
      <c r="D116" s="75" t="s">
        <v>626</v>
      </c>
      <c r="E116" s="76">
        <v>9</v>
      </c>
      <c r="F116" s="98" t="s">
        <v>846</v>
      </c>
      <c r="G116" s="99">
        <v>15</v>
      </c>
      <c r="H116" s="99">
        <v>15</v>
      </c>
      <c r="I116" s="100">
        <v>0.15</v>
      </c>
      <c r="J116" s="98" t="s">
        <v>2876</v>
      </c>
      <c r="K116" s="98" t="s">
        <v>664</v>
      </c>
    </row>
    <row r="117" spans="1:11" ht="45" x14ac:dyDescent="0.25">
      <c r="A117" s="8">
        <v>113</v>
      </c>
      <c r="B117" s="284">
        <v>22</v>
      </c>
      <c r="C117" s="196" t="s">
        <v>2626</v>
      </c>
      <c r="D117" s="196" t="s">
        <v>521</v>
      </c>
      <c r="E117" s="76">
        <v>9</v>
      </c>
      <c r="F117" s="98" t="s">
        <v>847</v>
      </c>
      <c r="G117" s="99">
        <v>15</v>
      </c>
      <c r="H117" s="99">
        <v>15</v>
      </c>
      <c r="I117" s="229">
        <v>0.15</v>
      </c>
      <c r="J117" s="98" t="s">
        <v>2876</v>
      </c>
      <c r="K117" s="102" t="s">
        <v>2622</v>
      </c>
    </row>
    <row r="118" spans="1:11" ht="60" x14ac:dyDescent="0.25">
      <c r="A118" s="8">
        <v>114</v>
      </c>
      <c r="B118" s="284">
        <v>23</v>
      </c>
      <c r="C118" s="98" t="s">
        <v>572</v>
      </c>
      <c r="D118" s="75" t="s">
        <v>556</v>
      </c>
      <c r="E118" s="76">
        <v>9</v>
      </c>
      <c r="F118" s="98" t="s">
        <v>848</v>
      </c>
      <c r="G118" s="99">
        <v>14</v>
      </c>
      <c r="H118" s="99">
        <v>14</v>
      </c>
      <c r="I118" s="100">
        <v>0.14000000000000001</v>
      </c>
      <c r="J118" s="98" t="s">
        <v>2876</v>
      </c>
      <c r="K118" s="98" t="s">
        <v>2678</v>
      </c>
    </row>
    <row r="119" spans="1:11" ht="60" x14ac:dyDescent="0.25">
      <c r="A119" s="8">
        <v>115</v>
      </c>
      <c r="B119" s="284">
        <v>24</v>
      </c>
      <c r="C119" s="98" t="s">
        <v>2529</v>
      </c>
      <c r="D119" s="75" t="s">
        <v>436</v>
      </c>
      <c r="E119" s="76">
        <v>9</v>
      </c>
      <c r="F119" s="98" t="s">
        <v>849</v>
      </c>
      <c r="G119" s="99">
        <v>13</v>
      </c>
      <c r="H119" s="99">
        <v>13</v>
      </c>
      <c r="I119" s="100">
        <v>0.13</v>
      </c>
      <c r="J119" s="98" t="s">
        <v>2876</v>
      </c>
      <c r="K119" s="98" t="s">
        <v>2524</v>
      </c>
    </row>
    <row r="120" spans="1:11" ht="60" x14ac:dyDescent="0.25">
      <c r="A120" s="8">
        <v>116</v>
      </c>
      <c r="B120" s="284">
        <v>25</v>
      </c>
      <c r="C120" s="98" t="s">
        <v>2657</v>
      </c>
      <c r="D120" s="75" t="s">
        <v>538</v>
      </c>
      <c r="E120" s="76">
        <v>9</v>
      </c>
      <c r="F120" s="98" t="s">
        <v>850</v>
      </c>
      <c r="G120" s="99">
        <v>13</v>
      </c>
      <c r="H120" s="99">
        <v>13</v>
      </c>
      <c r="I120" s="100">
        <v>0.13</v>
      </c>
      <c r="J120" s="98" t="s">
        <v>2876</v>
      </c>
      <c r="K120" s="98" t="s">
        <v>2654</v>
      </c>
    </row>
    <row r="121" spans="1:11" ht="45" x14ac:dyDescent="0.25">
      <c r="A121" s="8">
        <v>117</v>
      </c>
      <c r="B121" s="284">
        <v>26</v>
      </c>
      <c r="C121" s="98" t="s">
        <v>394</v>
      </c>
      <c r="D121" s="75" t="s">
        <v>391</v>
      </c>
      <c r="E121" s="76">
        <v>9</v>
      </c>
      <c r="F121" s="98" t="s">
        <v>851</v>
      </c>
      <c r="G121" s="99">
        <v>12</v>
      </c>
      <c r="H121" s="99">
        <v>12</v>
      </c>
      <c r="I121" s="99">
        <v>12</v>
      </c>
      <c r="J121" s="98" t="s">
        <v>2876</v>
      </c>
      <c r="K121" s="98" t="s">
        <v>2460</v>
      </c>
    </row>
    <row r="122" spans="1:11" ht="60" x14ac:dyDescent="0.25">
      <c r="A122" s="8">
        <v>118</v>
      </c>
      <c r="B122" s="284">
        <v>27</v>
      </c>
      <c r="C122" s="75" t="s">
        <v>2503</v>
      </c>
      <c r="D122" s="75" t="s">
        <v>2499</v>
      </c>
      <c r="E122" s="76">
        <v>9</v>
      </c>
      <c r="F122" s="98" t="s">
        <v>852</v>
      </c>
      <c r="G122" s="99">
        <v>12</v>
      </c>
      <c r="H122" s="99">
        <v>12</v>
      </c>
      <c r="I122" s="100">
        <v>0.12</v>
      </c>
      <c r="J122" s="98" t="s">
        <v>2876</v>
      </c>
      <c r="K122" s="75" t="s">
        <v>2500</v>
      </c>
    </row>
    <row r="123" spans="1:11" ht="75" x14ac:dyDescent="0.25">
      <c r="A123" s="8">
        <v>119</v>
      </c>
      <c r="B123" s="284">
        <v>28</v>
      </c>
      <c r="C123" s="98" t="s">
        <v>639</v>
      </c>
      <c r="D123" s="75" t="s">
        <v>2799</v>
      </c>
      <c r="E123" s="76">
        <v>9</v>
      </c>
      <c r="F123" s="98" t="s">
        <v>853</v>
      </c>
      <c r="G123" s="99">
        <v>11</v>
      </c>
      <c r="H123" s="99">
        <v>11</v>
      </c>
      <c r="I123" s="100">
        <v>0.11</v>
      </c>
      <c r="J123" s="98" t="s">
        <v>2876</v>
      </c>
      <c r="K123" s="98" t="s">
        <v>664</v>
      </c>
    </row>
    <row r="124" spans="1:11" ht="60" x14ac:dyDescent="0.25">
      <c r="A124" s="8">
        <v>120</v>
      </c>
      <c r="B124" s="284">
        <v>29</v>
      </c>
      <c r="C124" s="98" t="s">
        <v>562</v>
      </c>
      <c r="D124" s="75" t="s">
        <v>556</v>
      </c>
      <c r="E124" s="76">
        <v>9</v>
      </c>
      <c r="F124" s="98" t="s">
        <v>854</v>
      </c>
      <c r="G124" s="99">
        <v>11</v>
      </c>
      <c r="H124" s="99">
        <v>11</v>
      </c>
      <c r="I124" s="100">
        <v>0.11</v>
      </c>
      <c r="J124" s="98" t="s">
        <v>2876</v>
      </c>
      <c r="K124" s="98" t="s">
        <v>2678</v>
      </c>
    </row>
    <row r="125" spans="1:11" ht="60" x14ac:dyDescent="0.25">
      <c r="A125" s="8">
        <v>121</v>
      </c>
      <c r="B125" s="284">
        <v>30</v>
      </c>
      <c r="C125" s="129" t="s">
        <v>2740</v>
      </c>
      <c r="D125" s="75" t="s">
        <v>587</v>
      </c>
      <c r="E125" s="76">
        <v>9</v>
      </c>
      <c r="F125" s="98" t="s">
        <v>855</v>
      </c>
      <c r="G125" s="99">
        <v>10</v>
      </c>
      <c r="H125" s="99">
        <v>10</v>
      </c>
      <c r="I125" s="100">
        <f t="shared" ref="I125" si="22">H125/100</f>
        <v>0.1</v>
      </c>
      <c r="J125" s="98" t="s">
        <v>2876</v>
      </c>
      <c r="K125" s="98" t="s">
        <v>606</v>
      </c>
    </row>
    <row r="126" spans="1:11" ht="60" x14ac:dyDescent="0.25">
      <c r="A126" s="8">
        <v>122</v>
      </c>
      <c r="B126" s="284">
        <v>31</v>
      </c>
      <c r="C126" s="98" t="s">
        <v>566</v>
      </c>
      <c r="D126" s="75" t="s">
        <v>556</v>
      </c>
      <c r="E126" s="76">
        <v>9</v>
      </c>
      <c r="F126" s="98" t="s">
        <v>856</v>
      </c>
      <c r="G126" s="99">
        <v>10</v>
      </c>
      <c r="H126" s="99">
        <v>10</v>
      </c>
      <c r="I126" s="100">
        <v>0.1</v>
      </c>
      <c r="J126" s="98" t="s">
        <v>2876</v>
      </c>
      <c r="K126" s="98" t="s">
        <v>2678</v>
      </c>
    </row>
    <row r="127" spans="1:11" ht="75" x14ac:dyDescent="0.25">
      <c r="A127" s="8">
        <v>123</v>
      </c>
      <c r="B127" s="284">
        <v>32</v>
      </c>
      <c r="C127" s="141" t="s">
        <v>692</v>
      </c>
      <c r="D127" s="141" t="s">
        <v>672</v>
      </c>
      <c r="E127" s="122">
        <v>9</v>
      </c>
      <c r="F127" s="122" t="s">
        <v>857</v>
      </c>
      <c r="G127" s="122">
        <v>10</v>
      </c>
      <c r="H127" s="122">
        <v>10</v>
      </c>
      <c r="I127" s="197">
        <v>0.1</v>
      </c>
      <c r="J127" s="98" t="s">
        <v>2876</v>
      </c>
      <c r="K127" s="141" t="s">
        <v>665</v>
      </c>
    </row>
    <row r="128" spans="1:11" ht="60" x14ac:dyDescent="0.25">
      <c r="A128" s="8">
        <v>124</v>
      </c>
      <c r="B128" s="284">
        <v>33</v>
      </c>
      <c r="C128" s="98" t="s">
        <v>2679</v>
      </c>
      <c r="D128" s="75" t="s">
        <v>556</v>
      </c>
      <c r="E128" s="76">
        <v>9</v>
      </c>
      <c r="F128" s="98" t="s">
        <v>858</v>
      </c>
      <c r="G128" s="99">
        <v>10</v>
      </c>
      <c r="H128" s="99">
        <v>10</v>
      </c>
      <c r="I128" s="100">
        <v>0.1</v>
      </c>
      <c r="J128" s="98" t="s">
        <v>2876</v>
      </c>
      <c r="K128" s="98" t="s">
        <v>2678</v>
      </c>
    </row>
    <row r="129" spans="1:11" ht="75" x14ac:dyDescent="0.25">
      <c r="A129" s="8">
        <v>125</v>
      </c>
      <c r="B129" s="284">
        <v>34</v>
      </c>
      <c r="C129" s="141" t="s">
        <v>699</v>
      </c>
      <c r="D129" s="141" t="s">
        <v>672</v>
      </c>
      <c r="E129" s="122">
        <v>9</v>
      </c>
      <c r="F129" s="122" t="s">
        <v>859</v>
      </c>
      <c r="G129" s="122">
        <v>10</v>
      </c>
      <c r="H129" s="122">
        <v>10</v>
      </c>
      <c r="I129" s="197">
        <v>0.1</v>
      </c>
      <c r="J129" s="98" t="s">
        <v>2876</v>
      </c>
      <c r="K129" s="141" t="s">
        <v>665</v>
      </c>
    </row>
    <row r="130" spans="1:11" ht="45" x14ac:dyDescent="0.25">
      <c r="A130" s="8">
        <v>126</v>
      </c>
      <c r="B130" s="284">
        <v>35</v>
      </c>
      <c r="C130" s="75" t="s">
        <v>2868</v>
      </c>
      <c r="D130" s="75" t="s">
        <v>702</v>
      </c>
      <c r="E130" s="76">
        <v>9</v>
      </c>
      <c r="F130" s="75" t="s">
        <v>860</v>
      </c>
      <c r="G130" s="76">
        <v>10</v>
      </c>
      <c r="H130" s="76">
        <v>10</v>
      </c>
      <c r="I130" s="19">
        <f t="shared" ref="I130" si="23">H130/100</f>
        <v>0.1</v>
      </c>
      <c r="J130" s="98" t="s">
        <v>2876</v>
      </c>
      <c r="K130" s="75" t="s">
        <v>2859</v>
      </c>
    </row>
    <row r="131" spans="1:11" ht="60" x14ac:dyDescent="0.25">
      <c r="A131" s="8">
        <v>127</v>
      </c>
      <c r="B131" s="284">
        <v>36</v>
      </c>
      <c r="C131" s="129" t="s">
        <v>2741</v>
      </c>
      <c r="D131" s="75" t="s">
        <v>587</v>
      </c>
      <c r="E131" s="76">
        <v>9</v>
      </c>
      <c r="F131" s="98" t="s">
        <v>861</v>
      </c>
      <c r="G131" s="99">
        <v>9</v>
      </c>
      <c r="H131" s="99">
        <v>9</v>
      </c>
      <c r="I131" s="100">
        <f t="shared" ref="I131" si="24">H131/100</f>
        <v>0.09</v>
      </c>
      <c r="J131" s="98" t="s">
        <v>2876</v>
      </c>
      <c r="K131" s="98" t="s">
        <v>606</v>
      </c>
    </row>
    <row r="132" spans="1:11" ht="60" x14ac:dyDescent="0.25">
      <c r="A132" s="8">
        <v>128</v>
      </c>
      <c r="B132" s="284">
        <v>37</v>
      </c>
      <c r="C132" s="98" t="s">
        <v>2680</v>
      </c>
      <c r="D132" s="75" t="s">
        <v>556</v>
      </c>
      <c r="E132" s="76">
        <v>9</v>
      </c>
      <c r="F132" s="98" t="s">
        <v>862</v>
      </c>
      <c r="G132" s="99">
        <v>8</v>
      </c>
      <c r="H132" s="99">
        <v>8</v>
      </c>
      <c r="I132" s="100">
        <v>0.08</v>
      </c>
      <c r="J132" s="98" t="s">
        <v>2876</v>
      </c>
      <c r="K132" s="98" t="s">
        <v>2681</v>
      </c>
    </row>
    <row r="133" spans="1:11" ht="60" x14ac:dyDescent="0.25">
      <c r="A133" s="8">
        <v>129</v>
      </c>
      <c r="B133" s="284">
        <v>38</v>
      </c>
      <c r="C133" s="98" t="s">
        <v>615</v>
      </c>
      <c r="D133" s="75" t="s">
        <v>1623</v>
      </c>
      <c r="E133" s="76">
        <v>9</v>
      </c>
      <c r="F133" s="98" t="s">
        <v>863</v>
      </c>
      <c r="G133" s="99">
        <v>7</v>
      </c>
      <c r="H133" s="99">
        <v>7</v>
      </c>
      <c r="I133" s="100">
        <v>7.0000000000000007E-2</v>
      </c>
      <c r="J133" s="98" t="s">
        <v>2876</v>
      </c>
      <c r="K133" s="98" t="s">
        <v>2764</v>
      </c>
    </row>
    <row r="134" spans="1:11" ht="60" x14ac:dyDescent="0.25">
      <c r="A134" s="8">
        <v>130</v>
      </c>
      <c r="B134" s="284">
        <v>39</v>
      </c>
      <c r="C134" s="98" t="s">
        <v>447</v>
      </c>
      <c r="D134" s="75" t="s">
        <v>436</v>
      </c>
      <c r="E134" s="76">
        <v>9</v>
      </c>
      <c r="F134" s="98" t="s">
        <v>864</v>
      </c>
      <c r="G134" s="99">
        <v>6</v>
      </c>
      <c r="H134" s="99">
        <v>6</v>
      </c>
      <c r="I134" s="100">
        <v>0.06</v>
      </c>
      <c r="J134" s="98" t="s">
        <v>2876</v>
      </c>
      <c r="K134" s="98" t="s">
        <v>2524</v>
      </c>
    </row>
    <row r="135" spans="1:11" ht="75" x14ac:dyDescent="0.25">
      <c r="A135" s="8">
        <v>131</v>
      </c>
      <c r="B135" s="284">
        <v>40</v>
      </c>
      <c r="C135" s="98" t="s">
        <v>666</v>
      </c>
      <c r="D135" s="75" t="s">
        <v>2799</v>
      </c>
      <c r="E135" s="76">
        <v>9</v>
      </c>
      <c r="F135" s="98" t="s">
        <v>865</v>
      </c>
      <c r="G135" s="99">
        <v>6</v>
      </c>
      <c r="H135" s="99">
        <v>6</v>
      </c>
      <c r="I135" s="100">
        <v>0.06</v>
      </c>
      <c r="J135" s="98" t="s">
        <v>2876</v>
      </c>
      <c r="K135" s="98" t="s">
        <v>664</v>
      </c>
    </row>
    <row r="136" spans="1:11" ht="60" x14ac:dyDescent="0.25">
      <c r="A136" s="8">
        <v>132</v>
      </c>
      <c r="B136" s="284">
        <v>41</v>
      </c>
      <c r="C136" s="75" t="s">
        <v>2530</v>
      </c>
      <c r="D136" s="75" t="s">
        <v>436</v>
      </c>
      <c r="E136" s="76">
        <v>9</v>
      </c>
      <c r="F136" s="98" t="s">
        <v>866</v>
      </c>
      <c r="G136" s="99">
        <v>5</v>
      </c>
      <c r="H136" s="99">
        <v>5</v>
      </c>
      <c r="I136" s="100">
        <v>0.05</v>
      </c>
      <c r="J136" s="98" t="s">
        <v>2876</v>
      </c>
      <c r="K136" s="98" t="s">
        <v>2524</v>
      </c>
    </row>
    <row r="137" spans="1:11" ht="45" x14ac:dyDescent="0.25">
      <c r="A137" s="8">
        <v>133</v>
      </c>
      <c r="B137" s="284">
        <v>42</v>
      </c>
      <c r="C137" s="75" t="s">
        <v>2869</v>
      </c>
      <c r="D137" s="75" t="s">
        <v>702</v>
      </c>
      <c r="E137" s="76">
        <v>9</v>
      </c>
      <c r="F137" s="75" t="s">
        <v>867</v>
      </c>
      <c r="G137" s="76">
        <v>5</v>
      </c>
      <c r="H137" s="76">
        <v>5</v>
      </c>
      <c r="I137" s="19">
        <f t="shared" ref="I137" si="25">H137/100</f>
        <v>0.05</v>
      </c>
      <c r="J137" s="98" t="s">
        <v>2876</v>
      </c>
      <c r="K137" s="75" t="s">
        <v>2859</v>
      </c>
    </row>
    <row r="138" spans="1:11" ht="45" x14ac:dyDescent="0.25">
      <c r="A138" s="8">
        <v>134</v>
      </c>
      <c r="B138" s="284">
        <v>43</v>
      </c>
      <c r="C138" s="98" t="s">
        <v>2465</v>
      </c>
      <c r="D138" s="75" t="s">
        <v>391</v>
      </c>
      <c r="E138" s="76">
        <v>9</v>
      </c>
      <c r="F138" s="98" t="s">
        <v>868</v>
      </c>
      <c r="G138" s="99">
        <v>4</v>
      </c>
      <c r="H138" s="99">
        <v>4</v>
      </c>
      <c r="I138" s="99">
        <v>4</v>
      </c>
      <c r="J138" s="98" t="s">
        <v>2876</v>
      </c>
      <c r="K138" s="98" t="s">
        <v>2460</v>
      </c>
    </row>
    <row r="139" spans="1:11" ht="60" x14ac:dyDescent="0.25">
      <c r="A139" s="8">
        <v>135</v>
      </c>
      <c r="B139" s="284">
        <v>44</v>
      </c>
      <c r="C139" s="98" t="s">
        <v>449</v>
      </c>
      <c r="D139" s="75" t="s">
        <v>436</v>
      </c>
      <c r="E139" s="76">
        <v>9</v>
      </c>
      <c r="F139" s="98" t="s">
        <v>869</v>
      </c>
      <c r="G139" s="99">
        <v>4</v>
      </c>
      <c r="H139" s="99">
        <v>4</v>
      </c>
      <c r="I139" s="100">
        <v>0.04</v>
      </c>
      <c r="J139" s="98" t="s">
        <v>2876</v>
      </c>
      <c r="K139" s="98" t="s">
        <v>2524</v>
      </c>
    </row>
    <row r="140" spans="1:11" ht="60" x14ac:dyDescent="0.25">
      <c r="A140" s="8">
        <v>136</v>
      </c>
      <c r="B140" s="284">
        <v>45</v>
      </c>
      <c r="C140" s="98" t="s">
        <v>420</v>
      </c>
      <c r="D140" s="75" t="s">
        <v>2499</v>
      </c>
      <c r="E140" s="76">
        <v>9</v>
      </c>
      <c r="F140" s="98" t="s">
        <v>870</v>
      </c>
      <c r="G140" s="99">
        <v>4</v>
      </c>
      <c r="H140" s="99">
        <v>4</v>
      </c>
      <c r="I140" s="100">
        <v>0.04</v>
      </c>
      <c r="J140" s="98" t="s">
        <v>2876</v>
      </c>
      <c r="K140" s="75" t="s">
        <v>2500</v>
      </c>
    </row>
    <row r="141" spans="1:11" ht="45" x14ac:dyDescent="0.25">
      <c r="A141" s="8">
        <v>137</v>
      </c>
      <c r="B141" s="284">
        <v>46</v>
      </c>
      <c r="C141" s="98" t="s">
        <v>2786</v>
      </c>
      <c r="D141" s="75" t="s">
        <v>2781</v>
      </c>
      <c r="E141" s="76">
        <v>9</v>
      </c>
      <c r="F141" s="98" t="s">
        <v>871</v>
      </c>
      <c r="G141" s="99">
        <v>3</v>
      </c>
      <c r="H141" s="99">
        <v>3</v>
      </c>
      <c r="I141" s="100">
        <v>0.03</v>
      </c>
      <c r="J141" s="98" t="s">
        <v>2876</v>
      </c>
      <c r="K141" s="98" t="s">
        <v>2785</v>
      </c>
    </row>
    <row r="142" spans="1:11" ht="45" x14ac:dyDescent="0.25">
      <c r="A142" s="8">
        <v>138</v>
      </c>
      <c r="B142" s="284">
        <v>47</v>
      </c>
      <c r="C142" s="98" t="s">
        <v>2466</v>
      </c>
      <c r="D142" s="75" t="s">
        <v>391</v>
      </c>
      <c r="E142" s="76">
        <v>9</v>
      </c>
      <c r="F142" s="98" t="s">
        <v>872</v>
      </c>
      <c r="G142" s="99">
        <v>3</v>
      </c>
      <c r="H142" s="99">
        <v>3</v>
      </c>
      <c r="I142" s="99">
        <v>3</v>
      </c>
      <c r="J142" s="98" t="s">
        <v>2876</v>
      </c>
      <c r="K142" s="98" t="s">
        <v>2460</v>
      </c>
    </row>
    <row r="143" spans="1:11" ht="75" x14ac:dyDescent="0.25">
      <c r="A143" s="8">
        <v>139</v>
      </c>
      <c r="B143" s="284">
        <v>48</v>
      </c>
      <c r="C143" s="141" t="s">
        <v>2840</v>
      </c>
      <c r="D143" s="141" t="s">
        <v>672</v>
      </c>
      <c r="E143" s="122">
        <v>9</v>
      </c>
      <c r="F143" s="122" t="s">
        <v>873</v>
      </c>
      <c r="G143" s="122">
        <v>2</v>
      </c>
      <c r="H143" s="122">
        <v>2</v>
      </c>
      <c r="I143" s="197">
        <v>0.02</v>
      </c>
      <c r="J143" s="98" t="s">
        <v>2876</v>
      </c>
      <c r="K143" s="141" t="s">
        <v>665</v>
      </c>
    </row>
    <row r="144" spans="1:11" ht="45" x14ac:dyDescent="0.25">
      <c r="A144" s="8">
        <v>140</v>
      </c>
      <c r="B144" s="284">
        <v>49</v>
      </c>
      <c r="C144" s="98" t="s">
        <v>2467</v>
      </c>
      <c r="D144" s="75" t="s">
        <v>391</v>
      </c>
      <c r="E144" s="76">
        <v>9</v>
      </c>
      <c r="F144" s="98" t="s">
        <v>874</v>
      </c>
      <c r="G144" s="99">
        <v>2</v>
      </c>
      <c r="H144" s="99">
        <v>2</v>
      </c>
      <c r="I144" s="99">
        <v>2</v>
      </c>
      <c r="J144" s="98" t="s">
        <v>2876</v>
      </c>
      <c r="K144" s="98" t="s">
        <v>2460</v>
      </c>
    </row>
    <row r="145" spans="1:12" ht="60" x14ac:dyDescent="0.25">
      <c r="A145" s="8">
        <v>141</v>
      </c>
      <c r="B145" s="284">
        <v>50</v>
      </c>
      <c r="C145" s="98" t="s">
        <v>2531</v>
      </c>
      <c r="D145" s="75" t="s">
        <v>436</v>
      </c>
      <c r="E145" s="76">
        <v>9</v>
      </c>
      <c r="F145" s="98" t="s">
        <v>875</v>
      </c>
      <c r="G145" s="99">
        <v>1</v>
      </c>
      <c r="H145" s="99">
        <v>1</v>
      </c>
      <c r="I145" s="100">
        <v>0.01</v>
      </c>
      <c r="J145" s="98" t="s">
        <v>2876</v>
      </c>
      <c r="K145" s="98" t="s">
        <v>2524</v>
      </c>
    </row>
    <row r="146" spans="1:12" ht="45" x14ac:dyDescent="0.25">
      <c r="A146" s="8">
        <v>142</v>
      </c>
      <c r="B146" s="284">
        <v>51</v>
      </c>
      <c r="C146" s="196" t="s">
        <v>2627</v>
      </c>
      <c r="D146" s="196" t="s">
        <v>521</v>
      </c>
      <c r="E146" s="76">
        <v>9</v>
      </c>
      <c r="F146" s="98" t="s">
        <v>876</v>
      </c>
      <c r="G146" s="99">
        <v>1</v>
      </c>
      <c r="H146" s="99">
        <v>1</v>
      </c>
      <c r="I146" s="100">
        <v>0.01</v>
      </c>
      <c r="J146" s="98" t="s">
        <v>2876</v>
      </c>
      <c r="K146" s="102" t="s">
        <v>2622</v>
      </c>
    </row>
    <row r="147" spans="1:12" ht="60" x14ac:dyDescent="0.25">
      <c r="A147" s="8">
        <v>143</v>
      </c>
      <c r="B147" s="284">
        <v>52</v>
      </c>
      <c r="C147" s="98" t="s">
        <v>564</v>
      </c>
      <c r="D147" s="75" t="s">
        <v>556</v>
      </c>
      <c r="E147" s="76">
        <v>9</v>
      </c>
      <c r="F147" s="98" t="s">
        <v>877</v>
      </c>
      <c r="G147" s="99">
        <v>0</v>
      </c>
      <c r="H147" s="99">
        <v>0</v>
      </c>
      <c r="I147" s="100">
        <v>0</v>
      </c>
      <c r="J147" s="98" t="s">
        <v>2876</v>
      </c>
      <c r="K147" s="98" t="s">
        <v>2678</v>
      </c>
    </row>
    <row r="148" spans="1:12" ht="60" x14ac:dyDescent="0.25">
      <c r="A148" s="8">
        <v>144</v>
      </c>
      <c r="B148" s="284">
        <v>53</v>
      </c>
      <c r="C148" s="98" t="s">
        <v>2682</v>
      </c>
      <c r="D148" s="75" t="s">
        <v>556</v>
      </c>
      <c r="E148" s="76">
        <v>9</v>
      </c>
      <c r="F148" s="98" t="s">
        <v>878</v>
      </c>
      <c r="G148" s="99">
        <v>0</v>
      </c>
      <c r="H148" s="99">
        <v>0</v>
      </c>
      <c r="I148" s="100">
        <v>0</v>
      </c>
      <c r="J148" s="98" t="s">
        <v>2876</v>
      </c>
      <c r="K148" s="98" t="s">
        <v>2678</v>
      </c>
    </row>
    <row r="149" spans="1:12" ht="60" x14ac:dyDescent="0.25">
      <c r="A149" s="8">
        <v>145</v>
      </c>
      <c r="B149" s="284">
        <v>54</v>
      </c>
      <c r="C149" s="129" t="s">
        <v>2742</v>
      </c>
      <c r="D149" s="75" t="s">
        <v>587</v>
      </c>
      <c r="E149" s="76">
        <v>9</v>
      </c>
      <c r="F149" s="98" t="s">
        <v>879</v>
      </c>
      <c r="G149" s="99">
        <v>0</v>
      </c>
      <c r="H149" s="99">
        <v>0</v>
      </c>
      <c r="I149" s="100">
        <f t="shared" ref="I149:I150" si="26">H149/100</f>
        <v>0</v>
      </c>
      <c r="J149" s="98" t="s">
        <v>2876</v>
      </c>
      <c r="K149" s="98" t="s">
        <v>606</v>
      </c>
    </row>
    <row r="150" spans="1:12" ht="60.75" x14ac:dyDescent="0.3">
      <c r="A150" s="8">
        <v>146</v>
      </c>
      <c r="B150" s="345">
        <v>1</v>
      </c>
      <c r="C150" s="47" t="s">
        <v>600</v>
      </c>
      <c r="D150" s="77" t="s">
        <v>587</v>
      </c>
      <c r="E150" s="78">
        <v>10</v>
      </c>
      <c r="F150" s="47" t="s">
        <v>880</v>
      </c>
      <c r="G150" s="48">
        <v>59</v>
      </c>
      <c r="H150" s="48">
        <v>59</v>
      </c>
      <c r="I150" s="49">
        <f t="shared" si="26"/>
        <v>0.59</v>
      </c>
      <c r="J150" s="383" t="s">
        <v>2874</v>
      </c>
      <c r="K150" s="47" t="s">
        <v>606</v>
      </c>
      <c r="L150" s="69" t="s">
        <v>777</v>
      </c>
    </row>
    <row r="151" spans="1:12" ht="45" x14ac:dyDescent="0.25">
      <c r="A151" s="8">
        <v>147</v>
      </c>
      <c r="B151" s="345">
        <v>2</v>
      </c>
      <c r="C151" s="177" t="s">
        <v>524</v>
      </c>
      <c r="D151" s="177" t="s">
        <v>521</v>
      </c>
      <c r="E151" s="48">
        <v>10</v>
      </c>
      <c r="F151" s="47" t="s">
        <v>881</v>
      </c>
      <c r="G151" s="48">
        <v>53</v>
      </c>
      <c r="H151" s="48">
        <v>53</v>
      </c>
      <c r="I151" s="168">
        <v>0.53</v>
      </c>
      <c r="J151" s="401" t="s">
        <v>2875</v>
      </c>
      <c r="K151" s="166" t="s">
        <v>2622</v>
      </c>
    </row>
    <row r="152" spans="1:12" ht="60" x14ac:dyDescent="0.25">
      <c r="A152" s="8">
        <v>148</v>
      </c>
      <c r="B152" s="345">
        <v>3</v>
      </c>
      <c r="C152" s="77" t="s">
        <v>2504</v>
      </c>
      <c r="D152" s="77" t="s">
        <v>2499</v>
      </c>
      <c r="E152" s="78">
        <v>10</v>
      </c>
      <c r="F152" s="47" t="s">
        <v>882</v>
      </c>
      <c r="G152" s="48">
        <v>49</v>
      </c>
      <c r="H152" s="48">
        <v>49</v>
      </c>
      <c r="I152" s="49">
        <v>0.49</v>
      </c>
      <c r="J152" s="401" t="s">
        <v>2875</v>
      </c>
      <c r="K152" s="77" t="s">
        <v>2500</v>
      </c>
    </row>
    <row r="153" spans="1:12" ht="60" x14ac:dyDescent="0.25">
      <c r="A153" s="8">
        <v>149</v>
      </c>
      <c r="B153" s="345">
        <v>4</v>
      </c>
      <c r="C153" s="47" t="s">
        <v>2743</v>
      </c>
      <c r="D153" s="77" t="s">
        <v>587</v>
      </c>
      <c r="E153" s="78">
        <v>10</v>
      </c>
      <c r="F153" s="47" t="s">
        <v>883</v>
      </c>
      <c r="G153" s="48">
        <v>49</v>
      </c>
      <c r="H153" s="48">
        <v>49</v>
      </c>
      <c r="I153" s="49">
        <f t="shared" ref="I153:I155" si="27">H153/100</f>
        <v>0.49</v>
      </c>
      <c r="J153" s="401" t="s">
        <v>2875</v>
      </c>
      <c r="K153" s="47" t="s">
        <v>606</v>
      </c>
    </row>
    <row r="154" spans="1:12" ht="60" x14ac:dyDescent="0.25">
      <c r="A154" s="8">
        <v>150</v>
      </c>
      <c r="B154" s="345">
        <v>5</v>
      </c>
      <c r="C154" s="130" t="s">
        <v>2744</v>
      </c>
      <c r="D154" s="77" t="s">
        <v>587</v>
      </c>
      <c r="E154" s="78">
        <v>10</v>
      </c>
      <c r="F154" s="47" t="s">
        <v>884</v>
      </c>
      <c r="G154" s="48">
        <v>46</v>
      </c>
      <c r="H154" s="48">
        <v>46</v>
      </c>
      <c r="I154" s="49">
        <f t="shared" si="27"/>
        <v>0.46</v>
      </c>
      <c r="J154" s="401" t="s">
        <v>2875</v>
      </c>
      <c r="K154" s="47" t="s">
        <v>606</v>
      </c>
    </row>
    <row r="155" spans="1:12" ht="45" x14ac:dyDescent="0.25">
      <c r="A155" s="8">
        <v>151</v>
      </c>
      <c r="B155" s="345">
        <v>6</v>
      </c>
      <c r="C155" s="77" t="s">
        <v>701</v>
      </c>
      <c r="D155" s="77" t="s">
        <v>702</v>
      </c>
      <c r="E155" s="78">
        <v>10</v>
      </c>
      <c r="F155" s="77" t="s">
        <v>885</v>
      </c>
      <c r="G155" s="78">
        <v>44</v>
      </c>
      <c r="H155" s="78">
        <v>44</v>
      </c>
      <c r="I155" s="126">
        <f t="shared" si="27"/>
        <v>0.44</v>
      </c>
      <c r="J155" s="401" t="s">
        <v>2875</v>
      </c>
      <c r="K155" s="77" t="s">
        <v>2859</v>
      </c>
    </row>
    <row r="156" spans="1:12" ht="60" x14ac:dyDescent="0.25">
      <c r="A156" s="8">
        <v>152</v>
      </c>
      <c r="B156" s="345">
        <v>7</v>
      </c>
      <c r="C156" s="47" t="s">
        <v>573</v>
      </c>
      <c r="D156" s="115" t="s">
        <v>556</v>
      </c>
      <c r="E156" s="78">
        <v>10</v>
      </c>
      <c r="F156" s="47" t="s">
        <v>886</v>
      </c>
      <c r="G156" s="48">
        <v>36</v>
      </c>
      <c r="H156" s="48">
        <v>36</v>
      </c>
      <c r="I156" s="49">
        <v>0.36</v>
      </c>
      <c r="J156" s="47" t="s">
        <v>2876</v>
      </c>
      <c r="K156" s="47" t="s">
        <v>2675</v>
      </c>
    </row>
    <row r="157" spans="1:12" ht="75" x14ac:dyDescent="0.25">
      <c r="A157" s="8">
        <v>153</v>
      </c>
      <c r="B157" s="345">
        <v>8</v>
      </c>
      <c r="C157" s="77" t="s">
        <v>681</v>
      </c>
      <c r="D157" s="142" t="s">
        <v>672</v>
      </c>
      <c r="E157" s="78">
        <v>10</v>
      </c>
      <c r="F157" s="78" t="s">
        <v>887</v>
      </c>
      <c r="G157" s="78">
        <v>31</v>
      </c>
      <c r="H157" s="78">
        <v>31</v>
      </c>
      <c r="I157" s="78">
        <v>31</v>
      </c>
      <c r="J157" s="47" t="s">
        <v>2876</v>
      </c>
      <c r="K157" s="77" t="s">
        <v>665</v>
      </c>
    </row>
    <row r="158" spans="1:12" ht="75" x14ac:dyDescent="0.25">
      <c r="A158" s="8">
        <v>154</v>
      </c>
      <c r="B158" s="345">
        <v>9</v>
      </c>
      <c r="C158" s="47" t="s">
        <v>650</v>
      </c>
      <c r="D158" s="77" t="s">
        <v>2799</v>
      </c>
      <c r="E158" s="78">
        <v>10</v>
      </c>
      <c r="F158" s="47" t="s">
        <v>888</v>
      </c>
      <c r="G158" s="48">
        <v>29</v>
      </c>
      <c r="H158" s="48">
        <v>29</v>
      </c>
      <c r="I158" s="49">
        <v>0.28999999999999998</v>
      </c>
      <c r="J158" s="47" t="s">
        <v>2876</v>
      </c>
      <c r="K158" s="47" t="s">
        <v>664</v>
      </c>
    </row>
    <row r="159" spans="1:12" ht="45" x14ac:dyDescent="0.25">
      <c r="A159" s="8">
        <v>155</v>
      </c>
      <c r="B159" s="345">
        <v>10</v>
      </c>
      <c r="C159" s="47" t="s">
        <v>2468</v>
      </c>
      <c r="D159" s="77" t="s">
        <v>391</v>
      </c>
      <c r="E159" s="78">
        <v>10</v>
      </c>
      <c r="F159" s="47" t="s">
        <v>889</v>
      </c>
      <c r="G159" s="48">
        <v>26</v>
      </c>
      <c r="H159" s="48">
        <v>26</v>
      </c>
      <c r="I159" s="48">
        <v>26</v>
      </c>
      <c r="J159" s="47" t="s">
        <v>2876</v>
      </c>
      <c r="K159" s="47" t="s">
        <v>2460</v>
      </c>
    </row>
    <row r="160" spans="1:12" ht="60" x14ac:dyDescent="0.25">
      <c r="A160" s="8">
        <v>156</v>
      </c>
      <c r="B160" s="345">
        <v>11</v>
      </c>
      <c r="C160" s="47" t="s">
        <v>583</v>
      </c>
      <c r="D160" s="115" t="s">
        <v>556</v>
      </c>
      <c r="E160" s="78">
        <v>10</v>
      </c>
      <c r="F160" s="47" t="s">
        <v>890</v>
      </c>
      <c r="G160" s="48">
        <v>26</v>
      </c>
      <c r="H160" s="48">
        <v>26</v>
      </c>
      <c r="I160" s="49">
        <v>0.26</v>
      </c>
      <c r="J160" s="47" t="s">
        <v>2876</v>
      </c>
      <c r="K160" s="47" t="s">
        <v>2675</v>
      </c>
    </row>
    <row r="161" spans="1:11" ht="60" x14ac:dyDescent="0.25">
      <c r="A161" s="8">
        <v>157</v>
      </c>
      <c r="B161" s="345">
        <v>12</v>
      </c>
      <c r="C161" s="77" t="s">
        <v>542</v>
      </c>
      <c r="D161" s="77" t="s">
        <v>538</v>
      </c>
      <c r="E161" s="78">
        <v>10</v>
      </c>
      <c r="F161" s="47" t="s">
        <v>891</v>
      </c>
      <c r="G161" s="48">
        <v>25</v>
      </c>
      <c r="H161" s="48">
        <v>25</v>
      </c>
      <c r="I161" s="49">
        <v>0.25</v>
      </c>
      <c r="J161" s="47" t="s">
        <v>2876</v>
      </c>
      <c r="K161" s="47" t="s">
        <v>2654</v>
      </c>
    </row>
    <row r="162" spans="1:11" ht="45" x14ac:dyDescent="0.25">
      <c r="A162" s="8">
        <v>158</v>
      </c>
      <c r="B162" s="345">
        <v>13</v>
      </c>
      <c r="C162" s="47" t="s">
        <v>2469</v>
      </c>
      <c r="D162" s="77" t="s">
        <v>391</v>
      </c>
      <c r="E162" s="78">
        <v>10</v>
      </c>
      <c r="F162" s="47" t="s">
        <v>892</v>
      </c>
      <c r="G162" s="48">
        <v>22</v>
      </c>
      <c r="H162" s="48">
        <v>22</v>
      </c>
      <c r="I162" s="48">
        <v>22</v>
      </c>
      <c r="J162" s="47" t="s">
        <v>2876</v>
      </c>
      <c r="K162" s="47" t="s">
        <v>2460</v>
      </c>
    </row>
    <row r="163" spans="1:11" ht="60" x14ac:dyDescent="0.25">
      <c r="A163" s="8">
        <v>159</v>
      </c>
      <c r="B163" s="345">
        <v>14</v>
      </c>
      <c r="C163" s="47" t="s">
        <v>2683</v>
      </c>
      <c r="D163" s="115" t="s">
        <v>556</v>
      </c>
      <c r="E163" s="78">
        <v>10</v>
      </c>
      <c r="F163" s="47" t="s">
        <v>893</v>
      </c>
      <c r="G163" s="48">
        <v>22</v>
      </c>
      <c r="H163" s="48">
        <v>22</v>
      </c>
      <c r="I163" s="49">
        <v>0.22</v>
      </c>
      <c r="J163" s="47" t="s">
        <v>2876</v>
      </c>
      <c r="K163" s="47" t="s">
        <v>2675</v>
      </c>
    </row>
    <row r="164" spans="1:11" ht="75" x14ac:dyDescent="0.25">
      <c r="A164" s="8">
        <v>160</v>
      </c>
      <c r="B164" s="345">
        <v>15</v>
      </c>
      <c r="C164" s="47" t="s">
        <v>645</v>
      </c>
      <c r="D164" s="77" t="s">
        <v>2799</v>
      </c>
      <c r="E164" s="78">
        <v>10</v>
      </c>
      <c r="F164" s="47" t="s">
        <v>894</v>
      </c>
      <c r="G164" s="48">
        <v>21</v>
      </c>
      <c r="H164" s="48">
        <v>21</v>
      </c>
      <c r="I164" s="49">
        <v>0.21</v>
      </c>
      <c r="J164" s="47" t="s">
        <v>2876</v>
      </c>
      <c r="K164" s="47" t="s">
        <v>664</v>
      </c>
    </row>
    <row r="165" spans="1:11" ht="60" x14ac:dyDescent="0.25">
      <c r="A165" s="8">
        <v>161</v>
      </c>
      <c r="B165" s="345">
        <v>16</v>
      </c>
      <c r="C165" s="77" t="s">
        <v>2532</v>
      </c>
      <c r="D165" s="77" t="s">
        <v>436</v>
      </c>
      <c r="E165" s="78">
        <v>10</v>
      </c>
      <c r="F165" s="47" t="s">
        <v>895</v>
      </c>
      <c r="G165" s="48">
        <v>20</v>
      </c>
      <c r="H165" s="48">
        <v>20</v>
      </c>
      <c r="I165" s="49">
        <v>0.2</v>
      </c>
      <c r="J165" s="47" t="s">
        <v>2876</v>
      </c>
      <c r="K165" s="47" t="s">
        <v>2524</v>
      </c>
    </row>
    <row r="166" spans="1:11" ht="45" x14ac:dyDescent="0.25">
      <c r="A166" s="8">
        <v>162</v>
      </c>
      <c r="B166" s="345">
        <v>17</v>
      </c>
      <c r="C166" s="47" t="s">
        <v>407</v>
      </c>
      <c r="D166" s="77" t="s">
        <v>391</v>
      </c>
      <c r="E166" s="78">
        <v>10</v>
      </c>
      <c r="F166" s="47" t="s">
        <v>896</v>
      </c>
      <c r="G166" s="48">
        <v>20</v>
      </c>
      <c r="H166" s="48">
        <v>20</v>
      </c>
      <c r="I166" s="48">
        <v>20</v>
      </c>
      <c r="J166" s="47" t="s">
        <v>2876</v>
      </c>
      <c r="K166" s="47" t="s">
        <v>2460</v>
      </c>
    </row>
    <row r="167" spans="1:11" ht="45" x14ac:dyDescent="0.25">
      <c r="A167" s="8">
        <v>163</v>
      </c>
      <c r="B167" s="345">
        <v>18</v>
      </c>
      <c r="C167" s="47" t="s">
        <v>2470</v>
      </c>
      <c r="D167" s="77" t="s">
        <v>391</v>
      </c>
      <c r="E167" s="78">
        <v>10</v>
      </c>
      <c r="F167" s="47" t="s">
        <v>897</v>
      </c>
      <c r="G167" s="48">
        <v>19</v>
      </c>
      <c r="H167" s="48">
        <v>19</v>
      </c>
      <c r="I167" s="48">
        <v>19</v>
      </c>
      <c r="J167" s="47" t="s">
        <v>2876</v>
      </c>
      <c r="K167" s="47" t="s">
        <v>2460</v>
      </c>
    </row>
    <row r="168" spans="1:11" ht="75" x14ac:dyDescent="0.25">
      <c r="A168" s="8">
        <v>164</v>
      </c>
      <c r="B168" s="345">
        <v>19</v>
      </c>
      <c r="C168" s="47" t="s">
        <v>505</v>
      </c>
      <c r="D168" s="77" t="s">
        <v>2608</v>
      </c>
      <c r="E168" s="78">
        <v>10</v>
      </c>
      <c r="F168" s="47" t="s">
        <v>898</v>
      </c>
      <c r="G168" s="48">
        <v>16</v>
      </c>
      <c r="H168" s="48">
        <v>16</v>
      </c>
      <c r="I168" s="167">
        <v>0.16</v>
      </c>
      <c r="J168" s="47" t="s">
        <v>2876</v>
      </c>
      <c r="K168" s="47" t="s">
        <v>2609</v>
      </c>
    </row>
    <row r="169" spans="1:11" ht="75" x14ac:dyDescent="0.25">
      <c r="A169" s="8">
        <v>165</v>
      </c>
      <c r="B169" s="345">
        <v>20</v>
      </c>
      <c r="C169" s="47" t="s">
        <v>646</v>
      </c>
      <c r="D169" s="77" t="s">
        <v>2799</v>
      </c>
      <c r="E169" s="78">
        <v>10</v>
      </c>
      <c r="F169" s="47" t="s">
        <v>899</v>
      </c>
      <c r="G169" s="48">
        <v>15</v>
      </c>
      <c r="H169" s="48">
        <v>15</v>
      </c>
      <c r="I169" s="49">
        <v>0.15</v>
      </c>
      <c r="J169" s="47" t="s">
        <v>2876</v>
      </c>
      <c r="K169" s="47" t="s">
        <v>664</v>
      </c>
    </row>
    <row r="170" spans="1:11" ht="75" x14ac:dyDescent="0.25">
      <c r="A170" s="8">
        <v>166</v>
      </c>
      <c r="B170" s="345">
        <v>21</v>
      </c>
      <c r="C170" s="47" t="s">
        <v>648</v>
      </c>
      <c r="D170" s="77" t="s">
        <v>2799</v>
      </c>
      <c r="E170" s="78">
        <v>10</v>
      </c>
      <c r="F170" s="47" t="s">
        <v>900</v>
      </c>
      <c r="G170" s="48">
        <v>15</v>
      </c>
      <c r="H170" s="48">
        <v>15</v>
      </c>
      <c r="I170" s="49">
        <v>0.15</v>
      </c>
      <c r="J170" s="47" t="s">
        <v>2876</v>
      </c>
      <c r="K170" s="47" t="s">
        <v>664</v>
      </c>
    </row>
    <row r="171" spans="1:11" ht="75" x14ac:dyDescent="0.25">
      <c r="A171" s="8">
        <v>167</v>
      </c>
      <c r="B171" s="345">
        <v>22</v>
      </c>
      <c r="C171" s="47" t="s">
        <v>513</v>
      </c>
      <c r="D171" s="77" t="s">
        <v>2608</v>
      </c>
      <c r="E171" s="78">
        <v>10</v>
      </c>
      <c r="F171" s="47" t="s">
        <v>901</v>
      </c>
      <c r="G171" s="48">
        <v>14</v>
      </c>
      <c r="H171" s="48">
        <v>14</v>
      </c>
      <c r="I171" s="167">
        <v>0.14000000000000001</v>
      </c>
      <c r="J171" s="47" t="s">
        <v>2876</v>
      </c>
      <c r="K171" s="47" t="s">
        <v>2609</v>
      </c>
    </row>
    <row r="172" spans="1:11" ht="45" x14ac:dyDescent="0.25">
      <c r="A172" s="8">
        <v>168</v>
      </c>
      <c r="B172" s="345">
        <v>23</v>
      </c>
      <c r="C172" s="77" t="s">
        <v>2870</v>
      </c>
      <c r="D172" s="77" t="s">
        <v>702</v>
      </c>
      <c r="E172" s="78">
        <v>10</v>
      </c>
      <c r="F172" s="77" t="s">
        <v>902</v>
      </c>
      <c r="G172" s="78">
        <v>14</v>
      </c>
      <c r="H172" s="78">
        <v>14</v>
      </c>
      <c r="I172" s="126">
        <f t="shared" ref="I172" si="28">H172/100</f>
        <v>0.14000000000000001</v>
      </c>
      <c r="J172" s="47" t="s">
        <v>2876</v>
      </c>
      <c r="K172" s="77" t="s">
        <v>2859</v>
      </c>
    </row>
    <row r="173" spans="1:11" ht="60" x14ac:dyDescent="0.25">
      <c r="A173" s="8">
        <v>169</v>
      </c>
      <c r="B173" s="345">
        <v>24</v>
      </c>
      <c r="C173" s="77" t="s">
        <v>2573</v>
      </c>
      <c r="D173" s="77" t="s">
        <v>473</v>
      </c>
      <c r="E173" s="78">
        <v>10</v>
      </c>
      <c r="F173" s="47" t="s">
        <v>903</v>
      </c>
      <c r="G173" s="48">
        <v>14</v>
      </c>
      <c r="H173" s="48">
        <v>14</v>
      </c>
      <c r="I173" s="49">
        <v>0.14000000000000001</v>
      </c>
      <c r="J173" s="47" t="s">
        <v>2876</v>
      </c>
      <c r="K173" s="47" t="s">
        <v>2571</v>
      </c>
    </row>
    <row r="174" spans="1:11" ht="75" x14ac:dyDescent="0.25">
      <c r="A174" s="8">
        <v>170</v>
      </c>
      <c r="B174" s="345">
        <v>25</v>
      </c>
      <c r="C174" s="47" t="s">
        <v>652</v>
      </c>
      <c r="D174" s="77" t="s">
        <v>2799</v>
      </c>
      <c r="E174" s="78">
        <v>10</v>
      </c>
      <c r="F174" s="47" t="s">
        <v>904</v>
      </c>
      <c r="G174" s="48">
        <v>13</v>
      </c>
      <c r="H174" s="48">
        <v>13</v>
      </c>
      <c r="I174" s="49">
        <v>0.13</v>
      </c>
      <c r="J174" s="47" t="s">
        <v>2876</v>
      </c>
      <c r="K174" s="47" t="s">
        <v>664</v>
      </c>
    </row>
    <row r="175" spans="1:11" ht="75" x14ac:dyDescent="0.25">
      <c r="A175" s="8">
        <v>171</v>
      </c>
      <c r="B175" s="345">
        <v>26</v>
      </c>
      <c r="C175" s="47" t="s">
        <v>506</v>
      </c>
      <c r="D175" s="77" t="s">
        <v>2608</v>
      </c>
      <c r="E175" s="78">
        <v>10</v>
      </c>
      <c r="F175" s="47" t="s">
        <v>905</v>
      </c>
      <c r="G175" s="48">
        <v>13</v>
      </c>
      <c r="H175" s="48">
        <v>13</v>
      </c>
      <c r="I175" s="234">
        <v>0.13</v>
      </c>
      <c r="J175" s="47" t="s">
        <v>2876</v>
      </c>
      <c r="K175" s="47" t="s">
        <v>2609</v>
      </c>
    </row>
    <row r="176" spans="1:11" ht="60" x14ac:dyDescent="0.25">
      <c r="A176" s="8">
        <v>172</v>
      </c>
      <c r="B176" s="345">
        <v>27</v>
      </c>
      <c r="C176" s="130" t="s">
        <v>598</v>
      </c>
      <c r="D176" s="77" t="s">
        <v>587</v>
      </c>
      <c r="E176" s="78">
        <v>10</v>
      </c>
      <c r="F176" s="47" t="s">
        <v>906</v>
      </c>
      <c r="G176" s="48">
        <v>10</v>
      </c>
      <c r="H176" s="48">
        <v>10</v>
      </c>
      <c r="I176" s="49">
        <f t="shared" ref="I176" si="29">H176/100</f>
        <v>0.1</v>
      </c>
      <c r="J176" s="47" t="s">
        <v>2876</v>
      </c>
      <c r="K176" s="47" t="s">
        <v>606</v>
      </c>
    </row>
    <row r="177" spans="1:12" ht="45" x14ac:dyDescent="0.25">
      <c r="A177" s="8">
        <v>173</v>
      </c>
      <c r="B177" s="345">
        <v>28</v>
      </c>
      <c r="C177" s="177" t="s">
        <v>2628</v>
      </c>
      <c r="D177" s="177" t="s">
        <v>521</v>
      </c>
      <c r="E177" s="78">
        <v>10</v>
      </c>
      <c r="F177" s="47" t="s">
        <v>907</v>
      </c>
      <c r="G177" s="48">
        <v>9</v>
      </c>
      <c r="H177" s="48">
        <v>9</v>
      </c>
      <c r="I177" s="198">
        <v>0.09</v>
      </c>
      <c r="J177" s="47" t="s">
        <v>2876</v>
      </c>
      <c r="K177" s="177" t="s">
        <v>2622</v>
      </c>
    </row>
    <row r="178" spans="1:12" ht="60" x14ac:dyDescent="0.25">
      <c r="A178" s="8">
        <v>174</v>
      </c>
      <c r="B178" s="345">
        <v>29</v>
      </c>
      <c r="C178" s="77" t="s">
        <v>2505</v>
      </c>
      <c r="D178" s="77" t="s">
        <v>2499</v>
      </c>
      <c r="E178" s="78">
        <v>10</v>
      </c>
      <c r="F178" s="47" t="s">
        <v>908</v>
      </c>
      <c r="G178" s="48">
        <v>8</v>
      </c>
      <c r="H178" s="48">
        <v>8</v>
      </c>
      <c r="I178" s="49">
        <v>0.08</v>
      </c>
      <c r="J178" s="47" t="s">
        <v>2876</v>
      </c>
      <c r="K178" s="77" t="s">
        <v>2500</v>
      </c>
    </row>
    <row r="179" spans="1:12" ht="75" x14ac:dyDescent="0.25">
      <c r="A179" s="8">
        <v>175</v>
      </c>
      <c r="B179" s="345">
        <v>30</v>
      </c>
      <c r="C179" s="47" t="s">
        <v>668</v>
      </c>
      <c r="D179" s="77" t="s">
        <v>2799</v>
      </c>
      <c r="E179" s="78">
        <v>10</v>
      </c>
      <c r="F179" s="47" t="s">
        <v>909</v>
      </c>
      <c r="G179" s="48">
        <v>7</v>
      </c>
      <c r="H179" s="48">
        <v>7</v>
      </c>
      <c r="I179" s="49">
        <v>7.0000000000000007E-2</v>
      </c>
      <c r="J179" s="47" t="s">
        <v>2876</v>
      </c>
      <c r="K179" s="47" t="s">
        <v>664</v>
      </c>
    </row>
    <row r="180" spans="1:12" ht="45" x14ac:dyDescent="0.25">
      <c r="A180" s="8">
        <v>176</v>
      </c>
      <c r="B180" s="345">
        <v>31</v>
      </c>
      <c r="C180" s="47" t="s">
        <v>2471</v>
      </c>
      <c r="D180" s="77" t="s">
        <v>391</v>
      </c>
      <c r="E180" s="78">
        <v>10</v>
      </c>
      <c r="F180" s="47" t="s">
        <v>910</v>
      </c>
      <c r="G180" s="48">
        <v>6</v>
      </c>
      <c r="H180" s="48">
        <v>6</v>
      </c>
      <c r="I180" s="48">
        <v>6</v>
      </c>
      <c r="J180" s="47" t="s">
        <v>2876</v>
      </c>
      <c r="K180" s="47" t="s">
        <v>2460</v>
      </c>
    </row>
    <row r="181" spans="1:12" ht="60" x14ac:dyDescent="0.25">
      <c r="A181" s="8">
        <v>177</v>
      </c>
      <c r="B181" s="345">
        <v>32</v>
      </c>
      <c r="C181" s="47" t="s">
        <v>584</v>
      </c>
      <c r="D181" s="115" t="s">
        <v>556</v>
      </c>
      <c r="E181" s="78">
        <v>10</v>
      </c>
      <c r="F181" s="47" t="s">
        <v>911</v>
      </c>
      <c r="G181" s="48">
        <v>6</v>
      </c>
      <c r="H181" s="48">
        <v>6</v>
      </c>
      <c r="I181" s="49">
        <v>0.06</v>
      </c>
      <c r="J181" s="47" t="s">
        <v>2876</v>
      </c>
      <c r="K181" s="47" t="s">
        <v>2675</v>
      </c>
    </row>
    <row r="182" spans="1:12" ht="45" x14ac:dyDescent="0.25">
      <c r="A182" s="8">
        <v>178</v>
      </c>
      <c r="B182" s="345">
        <v>33</v>
      </c>
      <c r="C182" s="77" t="s">
        <v>2871</v>
      </c>
      <c r="D182" s="77" t="s">
        <v>702</v>
      </c>
      <c r="E182" s="78">
        <v>10</v>
      </c>
      <c r="F182" s="77" t="s">
        <v>912</v>
      </c>
      <c r="G182" s="78">
        <v>5</v>
      </c>
      <c r="H182" s="78">
        <v>5</v>
      </c>
      <c r="I182" s="126">
        <f t="shared" ref="I182" si="30">H182/100</f>
        <v>0.05</v>
      </c>
      <c r="J182" s="47" t="s">
        <v>2876</v>
      </c>
      <c r="K182" s="77" t="s">
        <v>2859</v>
      </c>
    </row>
    <row r="183" spans="1:12" ht="45" x14ac:dyDescent="0.25">
      <c r="A183" s="8">
        <v>179</v>
      </c>
      <c r="B183" s="345">
        <v>34</v>
      </c>
      <c r="C183" s="47" t="s">
        <v>2787</v>
      </c>
      <c r="D183" s="77" t="s">
        <v>2781</v>
      </c>
      <c r="E183" s="78">
        <v>10</v>
      </c>
      <c r="F183" s="47" t="s">
        <v>913</v>
      </c>
      <c r="G183" s="48">
        <v>3</v>
      </c>
      <c r="H183" s="48">
        <v>3</v>
      </c>
      <c r="I183" s="49">
        <v>0.03</v>
      </c>
      <c r="J183" s="47" t="s">
        <v>2876</v>
      </c>
      <c r="K183" s="47" t="s">
        <v>2788</v>
      </c>
    </row>
    <row r="184" spans="1:12" ht="45" x14ac:dyDescent="0.25">
      <c r="A184" s="8">
        <v>180</v>
      </c>
      <c r="B184" s="345">
        <v>35</v>
      </c>
      <c r="C184" s="177" t="s">
        <v>526</v>
      </c>
      <c r="D184" s="177" t="s">
        <v>521</v>
      </c>
      <c r="E184" s="78">
        <v>10</v>
      </c>
      <c r="F184" s="47" t="s">
        <v>914</v>
      </c>
      <c r="G184" s="48">
        <v>3</v>
      </c>
      <c r="H184" s="48">
        <v>3</v>
      </c>
      <c r="I184" s="198">
        <v>0.03</v>
      </c>
      <c r="J184" s="47" t="s">
        <v>2876</v>
      </c>
      <c r="K184" s="177" t="s">
        <v>2622</v>
      </c>
    </row>
    <row r="185" spans="1:12" ht="45" x14ac:dyDescent="0.25">
      <c r="A185" s="8">
        <v>181</v>
      </c>
      <c r="B185" s="345">
        <v>36</v>
      </c>
      <c r="C185" s="77" t="s">
        <v>2872</v>
      </c>
      <c r="D185" s="77" t="s">
        <v>702</v>
      </c>
      <c r="E185" s="78">
        <v>10</v>
      </c>
      <c r="F185" s="77" t="s">
        <v>915</v>
      </c>
      <c r="G185" s="78">
        <v>2</v>
      </c>
      <c r="H185" s="78">
        <v>2</v>
      </c>
      <c r="I185" s="126">
        <f t="shared" ref="I185" si="31">H185/100</f>
        <v>0.02</v>
      </c>
      <c r="J185" s="47" t="s">
        <v>2876</v>
      </c>
      <c r="K185" s="77" t="s">
        <v>2859</v>
      </c>
    </row>
    <row r="186" spans="1:12" ht="60.75" x14ac:dyDescent="0.3">
      <c r="A186" s="8">
        <v>182</v>
      </c>
      <c r="B186" s="304">
        <v>1</v>
      </c>
      <c r="C186" s="131" t="s">
        <v>593</v>
      </c>
      <c r="D186" s="21" t="s">
        <v>587</v>
      </c>
      <c r="E186" s="79">
        <v>11</v>
      </c>
      <c r="F186" s="144" t="s">
        <v>916</v>
      </c>
      <c r="G186" s="145">
        <v>70</v>
      </c>
      <c r="H186" s="145">
        <v>70</v>
      </c>
      <c r="I186" s="120">
        <f t="shared" ref="I186:I187" si="32">H186/100</f>
        <v>0.7</v>
      </c>
      <c r="J186" s="377" t="s">
        <v>2874</v>
      </c>
      <c r="K186" s="144" t="s">
        <v>606</v>
      </c>
      <c r="L186" s="69" t="s">
        <v>777</v>
      </c>
    </row>
    <row r="187" spans="1:12" ht="60" x14ac:dyDescent="0.25">
      <c r="A187" s="8">
        <v>183</v>
      </c>
      <c r="B187" s="304">
        <v>2</v>
      </c>
      <c r="C187" s="132" t="s">
        <v>601</v>
      </c>
      <c r="D187" s="21" t="s">
        <v>587</v>
      </c>
      <c r="E187" s="79">
        <v>11</v>
      </c>
      <c r="F187" s="144" t="s">
        <v>917</v>
      </c>
      <c r="G187" s="145">
        <v>37</v>
      </c>
      <c r="H187" s="145">
        <v>37</v>
      </c>
      <c r="I187" s="120">
        <f t="shared" si="32"/>
        <v>0.37</v>
      </c>
      <c r="J187" s="144" t="s">
        <v>2876</v>
      </c>
      <c r="K187" s="144" t="s">
        <v>606</v>
      </c>
    </row>
    <row r="188" spans="1:12" ht="75" x14ac:dyDescent="0.25">
      <c r="A188" s="8">
        <v>184</v>
      </c>
      <c r="B188" s="304">
        <v>3</v>
      </c>
      <c r="C188" s="144" t="s">
        <v>654</v>
      </c>
      <c r="D188" s="21" t="s">
        <v>2799</v>
      </c>
      <c r="E188" s="79">
        <v>11</v>
      </c>
      <c r="F188" s="144" t="s">
        <v>918</v>
      </c>
      <c r="G188" s="145">
        <v>37</v>
      </c>
      <c r="H188" s="145">
        <v>37</v>
      </c>
      <c r="I188" s="120">
        <v>0.37</v>
      </c>
      <c r="J188" s="144" t="s">
        <v>2876</v>
      </c>
      <c r="K188" s="144" t="s">
        <v>664</v>
      </c>
    </row>
    <row r="189" spans="1:12" ht="45" x14ac:dyDescent="0.25">
      <c r="A189" s="8">
        <v>185</v>
      </c>
      <c r="B189" s="304">
        <v>4</v>
      </c>
      <c r="C189" s="199" t="s">
        <v>2629</v>
      </c>
      <c r="D189" s="199" t="s">
        <v>521</v>
      </c>
      <c r="E189" s="79">
        <v>11</v>
      </c>
      <c r="F189" s="176" t="s">
        <v>919</v>
      </c>
      <c r="G189" s="145">
        <v>37</v>
      </c>
      <c r="H189" s="145">
        <v>37</v>
      </c>
      <c r="I189" s="120">
        <v>0.37</v>
      </c>
      <c r="J189" s="144" t="s">
        <v>2876</v>
      </c>
      <c r="K189" s="199" t="s">
        <v>2622</v>
      </c>
    </row>
    <row r="190" spans="1:12" ht="45" x14ac:dyDescent="0.25">
      <c r="A190" s="8">
        <v>186</v>
      </c>
      <c r="B190" s="304">
        <v>5</v>
      </c>
      <c r="C190" s="144" t="s">
        <v>2472</v>
      </c>
      <c r="D190" s="21" t="s">
        <v>391</v>
      </c>
      <c r="E190" s="79">
        <v>11</v>
      </c>
      <c r="F190" s="144" t="s">
        <v>920</v>
      </c>
      <c r="G190" s="145">
        <v>36</v>
      </c>
      <c r="H190" s="145">
        <v>36</v>
      </c>
      <c r="I190" s="145">
        <v>36</v>
      </c>
      <c r="J190" s="144" t="s">
        <v>2876</v>
      </c>
      <c r="K190" s="144" t="s">
        <v>2460</v>
      </c>
    </row>
    <row r="191" spans="1:12" ht="60" x14ac:dyDescent="0.25">
      <c r="A191" s="8">
        <v>187</v>
      </c>
      <c r="B191" s="304">
        <v>6</v>
      </c>
      <c r="C191" s="132" t="s">
        <v>607</v>
      </c>
      <c r="D191" s="21" t="s">
        <v>587</v>
      </c>
      <c r="E191" s="79">
        <v>11</v>
      </c>
      <c r="F191" s="144" t="s">
        <v>921</v>
      </c>
      <c r="G191" s="145">
        <v>35</v>
      </c>
      <c r="H191" s="145">
        <v>35</v>
      </c>
      <c r="I191" s="120">
        <f t="shared" ref="I191" si="33">H191/100</f>
        <v>0.35</v>
      </c>
      <c r="J191" s="144" t="s">
        <v>2876</v>
      </c>
      <c r="K191" s="144" t="s">
        <v>606</v>
      </c>
    </row>
    <row r="192" spans="1:12" ht="75" x14ac:dyDescent="0.25">
      <c r="A192" s="8">
        <v>188</v>
      </c>
      <c r="B192" s="304">
        <v>7</v>
      </c>
      <c r="C192" s="144" t="s">
        <v>508</v>
      </c>
      <c r="D192" s="21" t="s">
        <v>2608</v>
      </c>
      <c r="E192" s="79">
        <v>11</v>
      </c>
      <c r="F192" s="144" t="s">
        <v>922</v>
      </c>
      <c r="G192" s="145">
        <v>34</v>
      </c>
      <c r="H192" s="145">
        <v>34</v>
      </c>
      <c r="I192" s="159" t="e">
        <f>H192/$L$186</f>
        <v>#VALUE!</v>
      </c>
      <c r="J192" s="144" t="s">
        <v>2876</v>
      </c>
      <c r="K192" s="144" t="s">
        <v>2609</v>
      </c>
    </row>
    <row r="193" spans="1:11" ht="45" x14ac:dyDescent="0.25">
      <c r="A193" s="8">
        <v>189</v>
      </c>
      <c r="B193" s="304">
        <v>8</v>
      </c>
      <c r="C193" s="144" t="s">
        <v>401</v>
      </c>
      <c r="D193" s="21" t="s">
        <v>391</v>
      </c>
      <c r="E193" s="79">
        <v>11</v>
      </c>
      <c r="F193" s="144" t="s">
        <v>923</v>
      </c>
      <c r="G193" s="145">
        <v>33</v>
      </c>
      <c r="H193" s="145">
        <v>33</v>
      </c>
      <c r="I193" s="145">
        <v>33</v>
      </c>
      <c r="J193" s="144" t="s">
        <v>2876</v>
      </c>
      <c r="K193" s="144" t="s">
        <v>2460</v>
      </c>
    </row>
    <row r="194" spans="1:11" ht="60" x14ac:dyDescent="0.25">
      <c r="A194" s="8">
        <v>190</v>
      </c>
      <c r="B194" s="304">
        <v>9</v>
      </c>
      <c r="C194" s="144" t="s">
        <v>2684</v>
      </c>
      <c r="D194" s="21" t="s">
        <v>556</v>
      </c>
      <c r="E194" s="79">
        <v>11</v>
      </c>
      <c r="F194" s="144" t="s">
        <v>924</v>
      </c>
      <c r="G194" s="145">
        <v>30</v>
      </c>
      <c r="H194" s="145">
        <v>30</v>
      </c>
      <c r="I194" s="120">
        <v>0.3</v>
      </c>
      <c r="J194" s="144" t="s">
        <v>2876</v>
      </c>
      <c r="K194" s="144" t="s">
        <v>2675</v>
      </c>
    </row>
    <row r="195" spans="1:11" ht="45" x14ac:dyDescent="0.25">
      <c r="A195" s="8">
        <v>191</v>
      </c>
      <c r="B195" s="304">
        <v>10</v>
      </c>
      <c r="C195" s="21" t="s">
        <v>705</v>
      </c>
      <c r="D195" s="21" t="s">
        <v>702</v>
      </c>
      <c r="E195" s="79">
        <v>11</v>
      </c>
      <c r="F195" s="21" t="s">
        <v>925</v>
      </c>
      <c r="G195" s="79">
        <v>29</v>
      </c>
      <c r="H195" s="79">
        <v>29</v>
      </c>
      <c r="I195" s="124">
        <f t="shared" ref="I195" si="34">H195/100</f>
        <v>0.28999999999999998</v>
      </c>
      <c r="J195" s="144" t="s">
        <v>2876</v>
      </c>
      <c r="K195" s="21" t="s">
        <v>2859</v>
      </c>
    </row>
    <row r="196" spans="1:11" ht="60" x14ac:dyDescent="0.25">
      <c r="A196" s="8">
        <v>192</v>
      </c>
      <c r="B196" s="304">
        <v>11</v>
      </c>
      <c r="C196" s="144" t="s">
        <v>455</v>
      </c>
      <c r="D196" s="21" t="s">
        <v>436</v>
      </c>
      <c r="E196" s="79">
        <v>11</v>
      </c>
      <c r="F196" s="144" t="s">
        <v>926</v>
      </c>
      <c r="G196" s="145">
        <v>28</v>
      </c>
      <c r="H196" s="145">
        <v>28</v>
      </c>
      <c r="I196" s="120">
        <v>0.28000000000000003</v>
      </c>
      <c r="J196" s="144" t="s">
        <v>2876</v>
      </c>
      <c r="K196" s="144" t="s">
        <v>2524</v>
      </c>
    </row>
    <row r="197" spans="1:11" ht="60" x14ac:dyDescent="0.25">
      <c r="A197" s="8">
        <v>193</v>
      </c>
      <c r="B197" s="304">
        <v>12</v>
      </c>
      <c r="C197" s="21" t="s">
        <v>2574</v>
      </c>
      <c r="D197" s="21" t="s">
        <v>473</v>
      </c>
      <c r="E197" s="79">
        <v>11</v>
      </c>
      <c r="F197" s="144" t="s">
        <v>927</v>
      </c>
      <c r="G197" s="145">
        <v>27</v>
      </c>
      <c r="H197" s="145">
        <v>27</v>
      </c>
      <c r="I197" s="120">
        <v>0.27</v>
      </c>
      <c r="J197" s="144" t="s">
        <v>2876</v>
      </c>
      <c r="K197" s="144" t="s">
        <v>2571</v>
      </c>
    </row>
    <row r="198" spans="1:11" ht="45" x14ac:dyDescent="0.25">
      <c r="A198" s="8">
        <v>194</v>
      </c>
      <c r="B198" s="304">
        <v>13</v>
      </c>
      <c r="C198" s="144" t="s">
        <v>397</v>
      </c>
      <c r="D198" s="21" t="s">
        <v>391</v>
      </c>
      <c r="E198" s="79">
        <v>11</v>
      </c>
      <c r="F198" s="144" t="s">
        <v>928</v>
      </c>
      <c r="G198" s="145">
        <v>26</v>
      </c>
      <c r="H198" s="145">
        <v>26</v>
      </c>
      <c r="I198" s="145">
        <v>26</v>
      </c>
      <c r="J198" s="144" t="s">
        <v>2876</v>
      </c>
      <c r="K198" s="144" t="s">
        <v>2460</v>
      </c>
    </row>
    <row r="199" spans="1:11" ht="45" x14ac:dyDescent="0.25">
      <c r="A199" s="8">
        <v>195</v>
      </c>
      <c r="B199" s="304">
        <v>14</v>
      </c>
      <c r="C199" s="144" t="s">
        <v>2473</v>
      </c>
      <c r="D199" s="21" t="s">
        <v>391</v>
      </c>
      <c r="E199" s="79">
        <v>11</v>
      </c>
      <c r="F199" s="144" t="s">
        <v>929</v>
      </c>
      <c r="G199" s="145">
        <v>17</v>
      </c>
      <c r="H199" s="145">
        <v>17</v>
      </c>
      <c r="I199" s="145">
        <v>17</v>
      </c>
      <c r="J199" s="144" t="s">
        <v>2876</v>
      </c>
      <c r="K199" s="144" t="s">
        <v>2460</v>
      </c>
    </row>
    <row r="200" spans="1:11" ht="60" x14ac:dyDescent="0.25">
      <c r="A200" s="8">
        <v>196</v>
      </c>
      <c r="B200" s="304">
        <v>15</v>
      </c>
      <c r="C200" s="144" t="s">
        <v>616</v>
      </c>
      <c r="D200" s="21" t="s">
        <v>1623</v>
      </c>
      <c r="E200" s="79">
        <v>11</v>
      </c>
      <c r="F200" s="144" t="s">
        <v>930</v>
      </c>
      <c r="G200" s="145">
        <v>13</v>
      </c>
      <c r="H200" s="145">
        <v>13</v>
      </c>
      <c r="I200" s="120">
        <v>0.13</v>
      </c>
      <c r="J200" s="144" t="s">
        <v>2876</v>
      </c>
      <c r="K200" s="144" t="s">
        <v>2766</v>
      </c>
    </row>
    <row r="201" spans="1:11" ht="45" x14ac:dyDescent="0.25">
      <c r="A201" s="8">
        <v>197</v>
      </c>
      <c r="B201" s="304">
        <v>16</v>
      </c>
      <c r="C201" s="21" t="s">
        <v>706</v>
      </c>
      <c r="D201" s="21" t="s">
        <v>702</v>
      </c>
      <c r="E201" s="79">
        <v>11</v>
      </c>
      <c r="F201" s="21" t="s">
        <v>931</v>
      </c>
      <c r="G201" s="79">
        <v>13</v>
      </c>
      <c r="H201" s="79">
        <v>13</v>
      </c>
      <c r="I201" s="124">
        <f t="shared" ref="I201" si="35">H201/100</f>
        <v>0.13</v>
      </c>
      <c r="J201" s="144" t="s">
        <v>2876</v>
      </c>
      <c r="K201" s="21" t="s">
        <v>2859</v>
      </c>
    </row>
    <row r="202" spans="1:11" ht="45" x14ac:dyDescent="0.25">
      <c r="A202" s="8">
        <v>198</v>
      </c>
      <c r="B202" s="304">
        <v>17</v>
      </c>
      <c r="C202" s="200" t="s">
        <v>529</v>
      </c>
      <c r="D202" s="200" t="s">
        <v>521</v>
      </c>
      <c r="E202" s="79">
        <v>11</v>
      </c>
      <c r="F202" s="144" t="s">
        <v>932</v>
      </c>
      <c r="G202" s="145">
        <v>12</v>
      </c>
      <c r="H202" s="145">
        <v>12</v>
      </c>
      <c r="I202" s="201">
        <v>0.12</v>
      </c>
      <c r="J202" s="144" t="s">
        <v>2876</v>
      </c>
      <c r="K202" s="200" t="s">
        <v>2622</v>
      </c>
    </row>
    <row r="203" spans="1:11" ht="60" x14ac:dyDescent="0.25">
      <c r="A203" s="8">
        <v>199</v>
      </c>
      <c r="B203" s="304">
        <v>18</v>
      </c>
      <c r="C203" s="144" t="s">
        <v>496</v>
      </c>
      <c r="D203" s="21" t="s">
        <v>473</v>
      </c>
      <c r="E203" s="79">
        <v>11</v>
      </c>
      <c r="F203" s="144" t="s">
        <v>933</v>
      </c>
      <c r="G203" s="145">
        <v>11</v>
      </c>
      <c r="H203" s="145">
        <v>11</v>
      </c>
      <c r="I203" s="120">
        <v>0.11</v>
      </c>
      <c r="J203" s="144" t="s">
        <v>2876</v>
      </c>
      <c r="K203" s="144" t="s">
        <v>2571</v>
      </c>
    </row>
    <row r="204" spans="1:11" ht="60" x14ac:dyDescent="0.25">
      <c r="A204" s="8">
        <v>200</v>
      </c>
      <c r="B204" s="304">
        <v>19</v>
      </c>
      <c r="C204" s="144" t="s">
        <v>2575</v>
      </c>
      <c r="D204" s="21" t="s">
        <v>473</v>
      </c>
      <c r="E204" s="79">
        <v>11</v>
      </c>
      <c r="F204" s="144" t="s">
        <v>934</v>
      </c>
      <c r="G204" s="145">
        <v>10</v>
      </c>
      <c r="H204" s="145">
        <v>10</v>
      </c>
      <c r="I204" s="120">
        <v>0.1</v>
      </c>
      <c r="J204" s="144" t="s">
        <v>2876</v>
      </c>
      <c r="K204" s="144" t="s">
        <v>2571</v>
      </c>
    </row>
    <row r="205" spans="1:11" ht="45" x14ac:dyDescent="0.25">
      <c r="A205" s="8">
        <v>201</v>
      </c>
      <c r="B205" s="304">
        <v>20</v>
      </c>
      <c r="C205" s="200" t="s">
        <v>2630</v>
      </c>
      <c r="D205" s="200" t="s">
        <v>521</v>
      </c>
      <c r="E205" s="79">
        <v>11</v>
      </c>
      <c r="F205" s="144" t="s">
        <v>935</v>
      </c>
      <c r="G205" s="145">
        <v>9</v>
      </c>
      <c r="H205" s="145">
        <v>9</v>
      </c>
      <c r="I205" s="201">
        <v>0.09</v>
      </c>
      <c r="J205" s="144" t="s">
        <v>2876</v>
      </c>
      <c r="K205" s="200" t="s">
        <v>2622</v>
      </c>
    </row>
    <row r="206" spans="1:11" ht="75" x14ac:dyDescent="0.25">
      <c r="A206" s="8">
        <v>202</v>
      </c>
      <c r="B206" s="304">
        <v>21</v>
      </c>
      <c r="C206" s="144" t="s">
        <v>656</v>
      </c>
      <c r="D206" s="21" t="s">
        <v>2799</v>
      </c>
      <c r="E206" s="79">
        <v>11</v>
      </c>
      <c r="F206" s="144" t="s">
        <v>936</v>
      </c>
      <c r="G206" s="145">
        <v>7</v>
      </c>
      <c r="H206" s="145">
        <v>7</v>
      </c>
      <c r="I206" s="120">
        <v>7.0000000000000007E-2</v>
      </c>
      <c r="J206" s="144" t="s">
        <v>2876</v>
      </c>
      <c r="K206" s="144" t="s">
        <v>664</v>
      </c>
    </row>
    <row r="207" spans="1:11" ht="60" x14ac:dyDescent="0.25">
      <c r="A207" s="8">
        <v>203</v>
      </c>
      <c r="B207" s="304">
        <v>22</v>
      </c>
      <c r="C207" s="132" t="s">
        <v>2745</v>
      </c>
      <c r="D207" s="21" t="s">
        <v>587</v>
      </c>
      <c r="E207" s="79">
        <v>11</v>
      </c>
      <c r="F207" s="144" t="s">
        <v>937</v>
      </c>
      <c r="G207" s="145">
        <v>6</v>
      </c>
      <c r="H207" s="145">
        <v>6</v>
      </c>
      <c r="I207" s="120">
        <f t="shared" ref="I207" si="36">H207/100</f>
        <v>0.06</v>
      </c>
      <c r="J207" s="144" t="s">
        <v>2876</v>
      </c>
      <c r="K207" s="144" t="s">
        <v>606</v>
      </c>
    </row>
    <row r="208" spans="1:11" ht="75" x14ac:dyDescent="0.25">
      <c r="A208" s="8">
        <v>204</v>
      </c>
      <c r="B208" s="304">
        <v>23</v>
      </c>
      <c r="C208" s="21" t="s">
        <v>2841</v>
      </c>
      <c r="D208" s="143" t="s">
        <v>672</v>
      </c>
      <c r="E208" s="79">
        <v>11</v>
      </c>
      <c r="F208" s="79" t="s">
        <v>938</v>
      </c>
      <c r="G208" s="79">
        <v>4</v>
      </c>
      <c r="H208" s="79">
        <v>4</v>
      </c>
      <c r="I208" s="79">
        <v>4</v>
      </c>
      <c r="J208" s="144" t="s">
        <v>2876</v>
      </c>
      <c r="K208" s="21" t="s">
        <v>665</v>
      </c>
    </row>
    <row r="209" spans="1:11" ht="45" x14ac:dyDescent="0.25">
      <c r="A209" s="8">
        <v>205</v>
      </c>
      <c r="B209" s="304">
        <v>24</v>
      </c>
      <c r="C209" s="144" t="s">
        <v>733</v>
      </c>
      <c r="D209" s="21" t="s">
        <v>2781</v>
      </c>
      <c r="E209" s="79">
        <v>11</v>
      </c>
      <c r="F209" s="144" t="s">
        <v>939</v>
      </c>
      <c r="G209" s="145">
        <v>4</v>
      </c>
      <c r="H209" s="145">
        <v>4</v>
      </c>
      <c r="I209" s="120">
        <v>0.04</v>
      </c>
      <c r="J209" s="144" t="s">
        <v>2876</v>
      </c>
      <c r="K209" s="144" t="s">
        <v>2789</v>
      </c>
    </row>
    <row r="210" spans="1:11" ht="45" x14ac:dyDescent="0.25">
      <c r="A210" s="8">
        <v>206</v>
      </c>
      <c r="B210" s="304">
        <v>25</v>
      </c>
      <c r="C210" s="21" t="s">
        <v>2873</v>
      </c>
      <c r="D210" s="21" t="s">
        <v>702</v>
      </c>
      <c r="E210" s="79">
        <v>11</v>
      </c>
      <c r="F210" s="21" t="s">
        <v>940</v>
      </c>
      <c r="G210" s="79">
        <v>2</v>
      </c>
      <c r="H210" s="79">
        <v>2</v>
      </c>
      <c r="I210" s="124">
        <f t="shared" ref="I210" si="37">H210/100</f>
        <v>0.02</v>
      </c>
      <c r="J210" s="144" t="s">
        <v>2876</v>
      </c>
      <c r="K210" s="21" t="s">
        <v>2859</v>
      </c>
    </row>
    <row r="211" spans="1:11" ht="75" x14ac:dyDescent="0.25">
      <c r="A211" s="8">
        <v>207</v>
      </c>
      <c r="B211" s="304">
        <v>26</v>
      </c>
      <c r="C211" s="144" t="s">
        <v>507</v>
      </c>
      <c r="D211" s="21" t="s">
        <v>2608</v>
      </c>
      <c r="E211" s="79">
        <v>11</v>
      </c>
      <c r="F211" s="144" t="s">
        <v>941</v>
      </c>
      <c r="G211" s="145">
        <v>2</v>
      </c>
      <c r="H211" s="145">
        <v>2</v>
      </c>
      <c r="I211" s="159" t="e">
        <f>H211/$L$186</f>
        <v>#VALUE!</v>
      </c>
      <c r="J211" s="144" t="s">
        <v>2876</v>
      </c>
      <c r="K211" s="144" t="s">
        <v>2609</v>
      </c>
    </row>
    <row r="212" spans="1:11" ht="60" x14ac:dyDescent="0.25">
      <c r="A212" s="8">
        <v>208</v>
      </c>
      <c r="B212" s="304">
        <v>27</v>
      </c>
      <c r="C212" s="144" t="s">
        <v>2658</v>
      </c>
      <c r="D212" s="21" t="s">
        <v>538</v>
      </c>
      <c r="E212" s="79">
        <v>11</v>
      </c>
      <c r="F212" s="144" t="s">
        <v>942</v>
      </c>
      <c r="G212" s="145">
        <v>1</v>
      </c>
      <c r="H212" s="145">
        <v>1</v>
      </c>
      <c r="I212" s="120">
        <v>0.01</v>
      </c>
      <c r="J212" s="144" t="s">
        <v>2876</v>
      </c>
      <c r="K212" s="144" t="s">
        <v>2654</v>
      </c>
    </row>
    <row r="213" spans="1:11" ht="60" x14ac:dyDescent="0.25">
      <c r="A213" s="8">
        <v>209</v>
      </c>
      <c r="B213" s="304">
        <v>28</v>
      </c>
      <c r="C213" s="144" t="s">
        <v>2685</v>
      </c>
      <c r="D213" s="21" t="s">
        <v>556</v>
      </c>
      <c r="E213" s="79">
        <v>11</v>
      </c>
      <c r="F213" s="144" t="s">
        <v>943</v>
      </c>
      <c r="G213" s="145">
        <v>0</v>
      </c>
      <c r="H213" s="145">
        <v>0</v>
      </c>
      <c r="I213" s="120">
        <v>0</v>
      </c>
      <c r="J213" s="144" t="s">
        <v>2876</v>
      </c>
      <c r="K213" s="144" t="s">
        <v>2675</v>
      </c>
    </row>
  </sheetData>
  <mergeCells count="1">
    <mergeCell ref="B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5"/>
  <sheetViews>
    <sheetView zoomScale="70" zoomScaleNormal="70" workbookViewId="0">
      <selection activeCell="K89" sqref="K89:K90"/>
    </sheetView>
  </sheetViews>
  <sheetFormatPr defaultRowHeight="15" x14ac:dyDescent="0.25"/>
  <cols>
    <col min="1" max="1" width="8.85546875" style="341"/>
    <col min="2" max="2" width="12.7109375" style="207" customWidth="1"/>
    <col min="3" max="3" width="46.7109375" customWidth="1"/>
    <col min="4" max="4" width="56.140625" customWidth="1"/>
    <col min="5" max="5" width="9.28515625" style="68" customWidth="1"/>
    <col min="6" max="6" width="31.7109375" style="68" customWidth="1"/>
    <col min="7" max="7" width="12.7109375" style="68" customWidth="1"/>
    <col min="8" max="8" width="12.140625" style="68" customWidth="1"/>
    <col min="9" max="9" width="11.42578125" style="68" customWidth="1"/>
    <col min="10" max="10" width="23.7109375" customWidth="1"/>
    <col min="11" max="11" width="34.140625" customWidth="1"/>
    <col min="12" max="12" width="19.5703125" customWidth="1"/>
  </cols>
  <sheetData>
    <row r="2" spans="1:12" ht="18.75" x14ac:dyDescent="0.25">
      <c r="B2" s="409" t="s">
        <v>1058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C3" s="64"/>
      <c r="D3" s="64"/>
      <c r="J3" s="64"/>
      <c r="K3" s="64"/>
      <c r="L3" s="64"/>
    </row>
    <row r="4" spans="1:12" ht="45" x14ac:dyDescent="0.25">
      <c r="B4" s="340" t="s">
        <v>155</v>
      </c>
      <c r="C4" s="62" t="s">
        <v>2</v>
      </c>
      <c r="D4" s="67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67" t="s">
        <v>6</v>
      </c>
      <c r="J4" s="66" t="s">
        <v>7</v>
      </c>
      <c r="K4" s="67" t="s">
        <v>5</v>
      </c>
      <c r="L4" s="63" t="s">
        <v>157</v>
      </c>
    </row>
    <row r="5" spans="1:12" ht="60.75" x14ac:dyDescent="0.3">
      <c r="A5" s="8">
        <v>1</v>
      </c>
      <c r="B5" s="342">
        <v>1</v>
      </c>
      <c r="C5" s="72" t="s">
        <v>478</v>
      </c>
      <c r="D5" s="72" t="s">
        <v>473</v>
      </c>
      <c r="E5" s="73">
        <v>7</v>
      </c>
      <c r="F5" s="88" t="s">
        <v>945</v>
      </c>
      <c r="G5" s="88">
        <v>58</v>
      </c>
      <c r="H5" s="88">
        <v>58</v>
      </c>
      <c r="I5" s="89">
        <v>0.56000000000000005</v>
      </c>
      <c r="J5" s="391" t="s">
        <v>2874</v>
      </c>
      <c r="K5" s="87" t="s">
        <v>490</v>
      </c>
      <c r="L5" s="69" t="s">
        <v>966</v>
      </c>
    </row>
    <row r="6" spans="1:12" ht="60" x14ac:dyDescent="0.25">
      <c r="A6" s="8">
        <v>2</v>
      </c>
      <c r="B6" s="346">
        <v>2</v>
      </c>
      <c r="C6" s="72" t="s">
        <v>2576</v>
      </c>
      <c r="D6" s="72" t="s">
        <v>473</v>
      </c>
      <c r="E6" s="73">
        <v>7</v>
      </c>
      <c r="F6" s="88" t="s">
        <v>946</v>
      </c>
      <c r="G6" s="88">
        <v>56</v>
      </c>
      <c r="H6" s="88">
        <v>56</v>
      </c>
      <c r="I6" s="89">
        <v>0.54</v>
      </c>
      <c r="J6" s="391" t="s">
        <v>2875</v>
      </c>
      <c r="K6" s="87" t="s">
        <v>490</v>
      </c>
    </row>
    <row r="7" spans="1:12" ht="60" x14ac:dyDescent="0.25">
      <c r="A7" s="8">
        <v>3</v>
      </c>
      <c r="B7" s="342">
        <v>3</v>
      </c>
      <c r="C7" s="72" t="s">
        <v>2577</v>
      </c>
      <c r="D7" s="72" t="s">
        <v>473</v>
      </c>
      <c r="E7" s="73">
        <v>7</v>
      </c>
      <c r="F7" s="88" t="s">
        <v>947</v>
      </c>
      <c r="G7" s="88">
        <v>56</v>
      </c>
      <c r="H7" s="88">
        <v>56</v>
      </c>
      <c r="I7" s="89">
        <v>0.54</v>
      </c>
      <c r="J7" s="391" t="s">
        <v>2875</v>
      </c>
      <c r="K7" s="87" t="s">
        <v>490</v>
      </c>
    </row>
    <row r="8" spans="1:12" ht="72.599999999999994" customHeight="1" x14ac:dyDescent="0.25">
      <c r="A8" s="8">
        <v>4</v>
      </c>
      <c r="B8" s="346">
        <v>4</v>
      </c>
      <c r="C8" s="87" t="s">
        <v>623</v>
      </c>
      <c r="D8" s="72" t="s">
        <v>2799</v>
      </c>
      <c r="E8" s="73">
        <v>7</v>
      </c>
      <c r="F8" s="88" t="s">
        <v>948</v>
      </c>
      <c r="G8" s="88">
        <v>56</v>
      </c>
      <c r="H8" s="88">
        <v>56</v>
      </c>
      <c r="I8" s="89">
        <v>0.54</v>
      </c>
      <c r="J8" s="391" t="s">
        <v>2875</v>
      </c>
      <c r="K8" s="87" t="s">
        <v>661</v>
      </c>
    </row>
    <row r="9" spans="1:12" ht="45" x14ac:dyDescent="0.25">
      <c r="A9" s="8">
        <v>5</v>
      </c>
      <c r="B9" s="342">
        <v>5</v>
      </c>
      <c r="C9" s="87" t="s">
        <v>2877</v>
      </c>
      <c r="D9" s="72" t="s">
        <v>702</v>
      </c>
      <c r="E9" s="73">
        <v>7</v>
      </c>
      <c r="F9" s="88" t="s">
        <v>949</v>
      </c>
      <c r="G9" s="88">
        <v>51</v>
      </c>
      <c r="H9" s="88">
        <v>51</v>
      </c>
      <c r="I9" s="89">
        <f>H9/103</f>
        <v>0.49514563106796117</v>
      </c>
      <c r="J9" s="391" t="s">
        <v>2875</v>
      </c>
      <c r="K9" s="87" t="s">
        <v>715</v>
      </c>
    </row>
    <row r="10" spans="1:12" ht="60" x14ac:dyDescent="0.25">
      <c r="A10" s="8">
        <v>6</v>
      </c>
      <c r="B10" s="346">
        <v>6</v>
      </c>
      <c r="C10" s="72" t="s">
        <v>489</v>
      </c>
      <c r="D10" s="72" t="s">
        <v>473</v>
      </c>
      <c r="E10" s="73">
        <v>7</v>
      </c>
      <c r="F10" s="88" t="s">
        <v>950</v>
      </c>
      <c r="G10" s="88">
        <v>50</v>
      </c>
      <c r="H10" s="88">
        <v>50</v>
      </c>
      <c r="I10" s="89">
        <v>0.49</v>
      </c>
      <c r="J10" s="391" t="s">
        <v>2875</v>
      </c>
      <c r="K10" s="87" t="s">
        <v>490</v>
      </c>
    </row>
    <row r="11" spans="1:12" ht="60" x14ac:dyDescent="0.25">
      <c r="A11" s="8">
        <v>7</v>
      </c>
      <c r="B11" s="342">
        <v>7</v>
      </c>
      <c r="C11" s="72" t="s">
        <v>2631</v>
      </c>
      <c r="D11" s="72" t="s">
        <v>523</v>
      </c>
      <c r="E11" s="73">
        <v>7</v>
      </c>
      <c r="F11" s="88" t="s">
        <v>951</v>
      </c>
      <c r="G11" s="88">
        <v>45</v>
      </c>
      <c r="H11" s="88">
        <v>45</v>
      </c>
      <c r="I11" s="121">
        <v>0.44</v>
      </c>
      <c r="J11" s="391" t="s">
        <v>2875</v>
      </c>
      <c r="K11" s="90" t="s">
        <v>531</v>
      </c>
    </row>
    <row r="12" spans="1:12" ht="60" x14ac:dyDescent="0.25">
      <c r="A12" s="8">
        <v>8</v>
      </c>
      <c r="B12" s="346">
        <v>8</v>
      </c>
      <c r="C12" s="72" t="s">
        <v>476</v>
      </c>
      <c r="D12" s="72" t="s">
        <v>473</v>
      </c>
      <c r="E12" s="73">
        <v>7</v>
      </c>
      <c r="F12" s="88" t="s">
        <v>952</v>
      </c>
      <c r="G12" s="88">
        <v>42</v>
      </c>
      <c r="H12" s="88">
        <v>42</v>
      </c>
      <c r="I12" s="89">
        <v>0.41</v>
      </c>
      <c r="J12" s="391" t="s">
        <v>2875</v>
      </c>
      <c r="K12" s="87" t="s">
        <v>490</v>
      </c>
    </row>
    <row r="13" spans="1:12" s="64" customFormat="1" ht="60" x14ac:dyDescent="0.25">
      <c r="A13" s="8">
        <v>9</v>
      </c>
      <c r="B13" s="342">
        <v>9</v>
      </c>
      <c r="C13" s="148" t="s">
        <v>617</v>
      </c>
      <c r="D13" s="149" t="s">
        <v>1623</v>
      </c>
      <c r="E13" s="136">
        <v>7</v>
      </c>
      <c r="F13" s="150" t="s">
        <v>955</v>
      </c>
      <c r="G13" s="150">
        <v>37</v>
      </c>
      <c r="H13" s="150">
        <v>37</v>
      </c>
      <c r="I13" s="151">
        <v>0.33</v>
      </c>
      <c r="J13" s="87" t="s">
        <v>2876</v>
      </c>
      <c r="K13" s="148" t="s">
        <v>2767</v>
      </c>
    </row>
    <row r="14" spans="1:12" ht="60" x14ac:dyDescent="0.25">
      <c r="A14" s="8">
        <v>10</v>
      </c>
      <c r="B14" s="346">
        <v>10</v>
      </c>
      <c r="C14" s="72" t="s">
        <v>530</v>
      </c>
      <c r="D14" s="72" t="s">
        <v>523</v>
      </c>
      <c r="E14" s="73">
        <v>7</v>
      </c>
      <c r="F14" s="88" t="s">
        <v>953</v>
      </c>
      <c r="G14" s="88">
        <v>36</v>
      </c>
      <c r="H14" s="88">
        <v>36</v>
      </c>
      <c r="I14" s="121">
        <v>0.4</v>
      </c>
      <c r="J14" s="87" t="s">
        <v>2876</v>
      </c>
      <c r="K14" s="90" t="s">
        <v>531</v>
      </c>
    </row>
    <row r="15" spans="1:12" ht="60" x14ac:dyDescent="0.25">
      <c r="A15" s="8">
        <v>11</v>
      </c>
      <c r="B15" s="342">
        <v>11</v>
      </c>
      <c r="C15" s="72" t="s">
        <v>477</v>
      </c>
      <c r="D15" s="72" t="s">
        <v>473</v>
      </c>
      <c r="E15" s="73">
        <v>7</v>
      </c>
      <c r="F15" s="88" t="s">
        <v>954</v>
      </c>
      <c r="G15" s="88">
        <v>35</v>
      </c>
      <c r="H15" s="88">
        <v>35</v>
      </c>
      <c r="I15" s="89">
        <v>0.34</v>
      </c>
      <c r="J15" s="87" t="s">
        <v>2876</v>
      </c>
      <c r="K15" s="87" t="s">
        <v>490</v>
      </c>
    </row>
    <row r="16" spans="1:12" ht="60" x14ac:dyDescent="0.25">
      <c r="A16" s="8">
        <v>12</v>
      </c>
      <c r="B16" s="346">
        <v>12</v>
      </c>
      <c r="C16" s="87" t="s">
        <v>466</v>
      </c>
      <c r="D16" s="72" t="s">
        <v>436</v>
      </c>
      <c r="E16" s="73">
        <v>7</v>
      </c>
      <c r="F16" s="88" t="s">
        <v>956</v>
      </c>
      <c r="G16" s="88">
        <v>33</v>
      </c>
      <c r="H16" s="88">
        <v>33</v>
      </c>
      <c r="I16" s="89">
        <v>0.32</v>
      </c>
      <c r="J16" s="87" t="s">
        <v>2876</v>
      </c>
      <c r="K16" s="87" t="s">
        <v>457</v>
      </c>
    </row>
    <row r="17" spans="1:12" ht="45" x14ac:dyDescent="0.25">
      <c r="A17" s="8">
        <v>13</v>
      </c>
      <c r="B17" s="342">
        <v>13</v>
      </c>
      <c r="C17" s="87" t="s">
        <v>2858</v>
      </c>
      <c r="D17" s="72" t="s">
        <v>702</v>
      </c>
      <c r="E17" s="73">
        <v>7</v>
      </c>
      <c r="F17" s="88" t="s">
        <v>957</v>
      </c>
      <c r="G17" s="88">
        <v>31</v>
      </c>
      <c r="H17" s="88">
        <v>31</v>
      </c>
      <c r="I17" s="89">
        <f t="shared" ref="I17" si="0">H17/103</f>
        <v>0.30097087378640774</v>
      </c>
      <c r="J17" s="87" t="s">
        <v>2876</v>
      </c>
      <c r="K17" s="87" t="s">
        <v>715</v>
      </c>
    </row>
    <row r="18" spans="1:12" ht="60" x14ac:dyDescent="0.25">
      <c r="A18" s="8">
        <v>14</v>
      </c>
      <c r="B18" s="346">
        <v>14</v>
      </c>
      <c r="C18" s="87" t="s">
        <v>2768</v>
      </c>
      <c r="D18" s="72" t="s">
        <v>1623</v>
      </c>
      <c r="E18" s="73">
        <v>7</v>
      </c>
      <c r="F18" s="88" t="s">
        <v>958</v>
      </c>
      <c r="G18" s="88">
        <v>31</v>
      </c>
      <c r="H18" s="88">
        <v>31</v>
      </c>
      <c r="I18" s="89">
        <v>0.3</v>
      </c>
      <c r="J18" s="87" t="s">
        <v>2876</v>
      </c>
      <c r="K18" s="87" t="s">
        <v>2767</v>
      </c>
    </row>
    <row r="19" spans="1:12" ht="60" x14ac:dyDescent="0.25">
      <c r="A19" s="8">
        <v>15</v>
      </c>
      <c r="B19" s="342">
        <v>15</v>
      </c>
      <c r="C19" s="87" t="s">
        <v>503</v>
      </c>
      <c r="D19" s="72" t="s">
        <v>2608</v>
      </c>
      <c r="E19" s="73">
        <v>7</v>
      </c>
      <c r="F19" s="88" t="s">
        <v>959</v>
      </c>
      <c r="G19" s="88">
        <v>30</v>
      </c>
      <c r="H19" s="88">
        <v>30</v>
      </c>
      <c r="I19" s="220">
        <v>0.3</v>
      </c>
      <c r="J19" s="87" t="s">
        <v>2876</v>
      </c>
      <c r="K19" s="87" t="s">
        <v>510</v>
      </c>
    </row>
    <row r="20" spans="1:12" ht="60" x14ac:dyDescent="0.25">
      <c r="A20" s="8">
        <v>16</v>
      </c>
      <c r="B20" s="346">
        <v>16</v>
      </c>
      <c r="C20" s="152" t="s">
        <v>2728</v>
      </c>
      <c r="D20" s="72" t="s">
        <v>587</v>
      </c>
      <c r="E20" s="73">
        <v>7</v>
      </c>
      <c r="F20" s="73" t="s">
        <v>960</v>
      </c>
      <c r="G20" s="73">
        <v>27</v>
      </c>
      <c r="H20" s="73">
        <v>27</v>
      </c>
      <c r="I20" s="121">
        <f>H20/103</f>
        <v>0.26213592233009708</v>
      </c>
      <c r="J20" s="87" t="s">
        <v>2876</v>
      </c>
      <c r="K20" s="72" t="s">
        <v>595</v>
      </c>
    </row>
    <row r="21" spans="1:12" ht="60" x14ac:dyDescent="0.25">
      <c r="A21" s="8">
        <v>17</v>
      </c>
      <c r="B21" s="342">
        <v>17</v>
      </c>
      <c r="C21" s="87" t="s">
        <v>2506</v>
      </c>
      <c r="D21" s="72" t="s">
        <v>2499</v>
      </c>
      <c r="E21" s="73">
        <v>7</v>
      </c>
      <c r="F21" s="88" t="s">
        <v>961</v>
      </c>
      <c r="G21" s="88">
        <v>26</v>
      </c>
      <c r="H21" s="88">
        <v>26</v>
      </c>
      <c r="I21" s="89">
        <v>0.25</v>
      </c>
      <c r="J21" s="87" t="s">
        <v>2876</v>
      </c>
      <c r="K21" s="72" t="s">
        <v>427</v>
      </c>
    </row>
    <row r="22" spans="1:12" ht="60" x14ac:dyDescent="0.25">
      <c r="A22" s="8">
        <v>18</v>
      </c>
      <c r="B22" s="346">
        <v>18</v>
      </c>
      <c r="C22" s="87" t="s">
        <v>544</v>
      </c>
      <c r="D22" s="72" t="s">
        <v>538</v>
      </c>
      <c r="E22" s="73">
        <v>7</v>
      </c>
      <c r="F22" s="88" t="s">
        <v>962</v>
      </c>
      <c r="G22" s="88">
        <v>24</v>
      </c>
      <c r="H22" s="88">
        <v>24</v>
      </c>
      <c r="I22" s="89">
        <v>0.23</v>
      </c>
      <c r="J22" s="87" t="s">
        <v>2876</v>
      </c>
      <c r="K22" s="72" t="s">
        <v>545</v>
      </c>
    </row>
    <row r="23" spans="1:12" ht="60" x14ac:dyDescent="0.25">
      <c r="A23" s="8">
        <v>19</v>
      </c>
      <c r="B23" s="342">
        <v>19</v>
      </c>
      <c r="C23" s="87" t="s">
        <v>2686</v>
      </c>
      <c r="D23" s="72" t="s">
        <v>2687</v>
      </c>
      <c r="E23" s="73">
        <v>7</v>
      </c>
      <c r="F23" s="88" t="s">
        <v>963</v>
      </c>
      <c r="G23" s="88">
        <v>21</v>
      </c>
      <c r="H23" s="88">
        <v>21</v>
      </c>
      <c r="I23" s="89">
        <v>0.2</v>
      </c>
      <c r="J23" s="87" t="s">
        <v>2876</v>
      </c>
      <c r="K23" s="72" t="s">
        <v>570</v>
      </c>
    </row>
    <row r="24" spans="1:12" ht="60" x14ac:dyDescent="0.25">
      <c r="A24" s="8">
        <v>20</v>
      </c>
      <c r="B24" s="346">
        <v>20</v>
      </c>
      <c r="C24" s="87" t="s">
        <v>438</v>
      </c>
      <c r="D24" s="72" t="s">
        <v>436</v>
      </c>
      <c r="E24" s="73">
        <v>7</v>
      </c>
      <c r="F24" s="88" t="s">
        <v>964</v>
      </c>
      <c r="G24" s="88">
        <v>21</v>
      </c>
      <c r="H24" s="88">
        <v>21</v>
      </c>
      <c r="I24" s="89">
        <v>0.2</v>
      </c>
      <c r="J24" s="87" t="s">
        <v>2876</v>
      </c>
      <c r="K24" s="87" t="s">
        <v>457</v>
      </c>
    </row>
    <row r="25" spans="1:12" ht="60" x14ac:dyDescent="0.25">
      <c r="A25" s="8">
        <v>21</v>
      </c>
      <c r="B25" s="342">
        <v>21</v>
      </c>
      <c r="C25" s="87" t="s">
        <v>2533</v>
      </c>
      <c r="D25" s="72" t="s">
        <v>436</v>
      </c>
      <c r="E25" s="73">
        <v>7</v>
      </c>
      <c r="F25" s="88" t="s">
        <v>965</v>
      </c>
      <c r="G25" s="88">
        <v>15</v>
      </c>
      <c r="H25" s="88">
        <v>15</v>
      </c>
      <c r="I25" s="89">
        <v>0.15</v>
      </c>
      <c r="J25" s="87" t="s">
        <v>2876</v>
      </c>
      <c r="K25" s="87" t="s">
        <v>457</v>
      </c>
    </row>
    <row r="26" spans="1:12" ht="60.75" x14ac:dyDescent="0.3">
      <c r="A26" s="8">
        <v>22</v>
      </c>
      <c r="B26" s="347">
        <v>1</v>
      </c>
      <c r="C26" s="93" t="s">
        <v>2526</v>
      </c>
      <c r="D26" s="80" t="s">
        <v>436</v>
      </c>
      <c r="E26" s="81">
        <v>8</v>
      </c>
      <c r="F26" s="94" t="s">
        <v>967</v>
      </c>
      <c r="G26" s="94">
        <v>78</v>
      </c>
      <c r="H26" s="94">
        <v>78</v>
      </c>
      <c r="I26" s="95">
        <v>0.78</v>
      </c>
      <c r="J26" s="394" t="s">
        <v>2874</v>
      </c>
      <c r="K26" s="93" t="s">
        <v>457</v>
      </c>
      <c r="L26" s="69" t="s">
        <v>1056</v>
      </c>
    </row>
    <row r="27" spans="1:12" ht="60" x14ac:dyDescent="0.25">
      <c r="A27" s="8">
        <v>23</v>
      </c>
      <c r="B27" s="347">
        <v>2</v>
      </c>
      <c r="C27" s="153" t="s">
        <v>590</v>
      </c>
      <c r="D27" s="80" t="s">
        <v>587</v>
      </c>
      <c r="E27" s="81">
        <v>8</v>
      </c>
      <c r="F27" s="81" t="s">
        <v>968</v>
      </c>
      <c r="G27" s="81">
        <v>77</v>
      </c>
      <c r="H27" s="81">
        <v>77</v>
      </c>
      <c r="I27" s="82">
        <f>H27/100</f>
        <v>0.77</v>
      </c>
      <c r="J27" s="385" t="s">
        <v>2875</v>
      </c>
      <c r="K27" s="146" t="s">
        <v>602</v>
      </c>
    </row>
    <row r="28" spans="1:12" ht="60" x14ac:dyDescent="0.25">
      <c r="A28" s="8">
        <v>24</v>
      </c>
      <c r="B28" s="347">
        <v>3</v>
      </c>
      <c r="C28" s="93" t="s">
        <v>2534</v>
      </c>
      <c r="D28" s="80" t="s">
        <v>436</v>
      </c>
      <c r="E28" s="81">
        <v>8</v>
      </c>
      <c r="F28" s="94" t="s">
        <v>969</v>
      </c>
      <c r="G28" s="94">
        <v>72</v>
      </c>
      <c r="H28" s="94">
        <v>72</v>
      </c>
      <c r="I28" s="95">
        <v>0.72</v>
      </c>
      <c r="J28" s="385" t="s">
        <v>2875</v>
      </c>
      <c r="K28" s="93" t="s">
        <v>457</v>
      </c>
    </row>
    <row r="29" spans="1:12" ht="60" x14ac:dyDescent="0.25">
      <c r="A29" s="8">
        <v>25</v>
      </c>
      <c r="B29" s="347">
        <v>4</v>
      </c>
      <c r="C29" s="93" t="s">
        <v>504</v>
      </c>
      <c r="D29" s="80" t="s">
        <v>2608</v>
      </c>
      <c r="E29" s="81">
        <v>8</v>
      </c>
      <c r="F29" s="94" t="s">
        <v>970</v>
      </c>
      <c r="G29" s="94">
        <v>61</v>
      </c>
      <c r="H29" s="94">
        <v>61</v>
      </c>
      <c r="I29" s="95">
        <f>H29/100</f>
        <v>0.61</v>
      </c>
      <c r="J29" s="385" t="s">
        <v>2875</v>
      </c>
      <c r="K29" s="93" t="s">
        <v>510</v>
      </c>
    </row>
    <row r="30" spans="1:12" ht="45" x14ac:dyDescent="0.25">
      <c r="A30" s="8">
        <v>26</v>
      </c>
      <c r="B30" s="347">
        <v>5</v>
      </c>
      <c r="C30" s="93" t="s">
        <v>710</v>
      </c>
      <c r="D30" s="80" t="s">
        <v>702</v>
      </c>
      <c r="E30" s="81">
        <v>8</v>
      </c>
      <c r="F30" s="94" t="s">
        <v>971</v>
      </c>
      <c r="G30" s="94">
        <v>61</v>
      </c>
      <c r="H30" s="94">
        <v>61</v>
      </c>
      <c r="I30" s="95">
        <f>H30/100</f>
        <v>0.61</v>
      </c>
      <c r="J30" s="385" t="s">
        <v>2875</v>
      </c>
      <c r="K30" s="93" t="s">
        <v>715</v>
      </c>
    </row>
    <row r="31" spans="1:12" ht="60" x14ac:dyDescent="0.25">
      <c r="A31" s="8">
        <v>27</v>
      </c>
      <c r="B31" s="347">
        <v>6</v>
      </c>
      <c r="C31" s="93" t="s">
        <v>445</v>
      </c>
      <c r="D31" s="80" t="s">
        <v>436</v>
      </c>
      <c r="E31" s="81">
        <v>8</v>
      </c>
      <c r="F31" s="94" t="s">
        <v>972</v>
      </c>
      <c r="G31" s="94">
        <v>57</v>
      </c>
      <c r="H31" s="94">
        <v>57</v>
      </c>
      <c r="I31" s="95">
        <v>0.56999999999999995</v>
      </c>
      <c r="J31" s="385" t="s">
        <v>2875</v>
      </c>
      <c r="K31" s="93" t="s">
        <v>457</v>
      </c>
    </row>
    <row r="32" spans="1:12" ht="45" x14ac:dyDescent="0.25">
      <c r="A32" s="8">
        <v>28</v>
      </c>
      <c r="B32" s="347">
        <v>7</v>
      </c>
      <c r="C32" s="93" t="s">
        <v>708</v>
      </c>
      <c r="D32" s="80" t="s">
        <v>702</v>
      </c>
      <c r="E32" s="81">
        <v>8</v>
      </c>
      <c r="F32" s="94" t="s">
        <v>973</v>
      </c>
      <c r="G32" s="94">
        <v>56</v>
      </c>
      <c r="H32" s="94">
        <v>56</v>
      </c>
      <c r="I32" s="95">
        <v>0.56000000000000005</v>
      </c>
      <c r="J32" s="385" t="s">
        <v>2875</v>
      </c>
      <c r="K32" s="93" t="s">
        <v>715</v>
      </c>
    </row>
    <row r="33" spans="1:11" ht="60" x14ac:dyDescent="0.25">
      <c r="A33" s="8">
        <v>29</v>
      </c>
      <c r="B33" s="347">
        <v>8</v>
      </c>
      <c r="C33" s="80" t="s">
        <v>480</v>
      </c>
      <c r="D33" s="80" t="s">
        <v>473</v>
      </c>
      <c r="E33" s="81">
        <v>8</v>
      </c>
      <c r="F33" s="94" t="s">
        <v>974</v>
      </c>
      <c r="G33" s="94">
        <v>56</v>
      </c>
      <c r="H33" s="94">
        <v>56</v>
      </c>
      <c r="I33" s="95">
        <v>0.56000000000000005</v>
      </c>
      <c r="J33" s="385" t="s">
        <v>2875</v>
      </c>
      <c r="K33" s="93" t="s">
        <v>484</v>
      </c>
    </row>
    <row r="34" spans="1:11" ht="60" x14ac:dyDescent="0.25">
      <c r="A34" s="8">
        <v>30</v>
      </c>
      <c r="B34" s="347">
        <v>9</v>
      </c>
      <c r="C34" s="80" t="s">
        <v>2578</v>
      </c>
      <c r="D34" s="80" t="s">
        <v>473</v>
      </c>
      <c r="E34" s="81">
        <v>8</v>
      </c>
      <c r="F34" s="94" t="s">
        <v>975</v>
      </c>
      <c r="G34" s="94">
        <v>55</v>
      </c>
      <c r="H34" s="94">
        <v>55</v>
      </c>
      <c r="I34" s="95">
        <v>0.55000000000000004</v>
      </c>
      <c r="J34" s="385" t="s">
        <v>2875</v>
      </c>
      <c r="K34" s="93" t="s">
        <v>484</v>
      </c>
    </row>
    <row r="35" spans="1:11" ht="59.45" customHeight="1" x14ac:dyDescent="0.25">
      <c r="A35" s="8">
        <v>31</v>
      </c>
      <c r="B35" s="347">
        <v>10</v>
      </c>
      <c r="C35" s="80" t="s">
        <v>678</v>
      </c>
      <c r="D35" s="80" t="s">
        <v>672</v>
      </c>
      <c r="E35" s="81">
        <v>8</v>
      </c>
      <c r="F35" s="81" t="s">
        <v>976</v>
      </c>
      <c r="G35" s="81">
        <v>53</v>
      </c>
      <c r="H35" s="81">
        <v>53</v>
      </c>
      <c r="I35" s="82">
        <v>0.53</v>
      </c>
      <c r="J35" s="385" t="s">
        <v>2875</v>
      </c>
      <c r="K35" s="80" t="s">
        <v>2842</v>
      </c>
    </row>
    <row r="36" spans="1:11" ht="60" x14ac:dyDescent="0.25">
      <c r="A36" s="8">
        <v>32</v>
      </c>
      <c r="B36" s="347">
        <v>11</v>
      </c>
      <c r="C36" s="93" t="s">
        <v>577</v>
      </c>
      <c r="D36" s="80" t="s">
        <v>2687</v>
      </c>
      <c r="E36" s="81">
        <v>8</v>
      </c>
      <c r="F36" s="94" t="s">
        <v>977</v>
      </c>
      <c r="G36" s="94">
        <v>50</v>
      </c>
      <c r="H36" s="94">
        <v>50</v>
      </c>
      <c r="I36" s="95">
        <v>0.5</v>
      </c>
      <c r="J36" s="385" t="s">
        <v>2875</v>
      </c>
      <c r="K36" s="80" t="s">
        <v>570</v>
      </c>
    </row>
    <row r="37" spans="1:11" ht="60" x14ac:dyDescent="0.25">
      <c r="A37" s="8">
        <v>33</v>
      </c>
      <c r="B37" s="347">
        <v>12</v>
      </c>
      <c r="C37" s="93" t="s">
        <v>2659</v>
      </c>
      <c r="D37" s="80" t="s">
        <v>538</v>
      </c>
      <c r="E37" s="81">
        <v>8</v>
      </c>
      <c r="F37" s="94" t="s">
        <v>978</v>
      </c>
      <c r="G37" s="94">
        <v>47</v>
      </c>
      <c r="H37" s="94">
        <v>47</v>
      </c>
      <c r="I37" s="95">
        <v>0.47</v>
      </c>
      <c r="J37" s="385" t="s">
        <v>2875</v>
      </c>
      <c r="K37" s="80" t="s">
        <v>545</v>
      </c>
    </row>
    <row r="38" spans="1:11" ht="60" x14ac:dyDescent="0.25">
      <c r="A38" s="8">
        <v>34</v>
      </c>
      <c r="B38" s="347">
        <v>13</v>
      </c>
      <c r="C38" s="93" t="s">
        <v>2688</v>
      </c>
      <c r="D38" s="80" t="s">
        <v>2687</v>
      </c>
      <c r="E38" s="81">
        <v>8</v>
      </c>
      <c r="F38" s="94" t="s">
        <v>979</v>
      </c>
      <c r="G38" s="94">
        <v>46</v>
      </c>
      <c r="H38" s="94">
        <v>46</v>
      </c>
      <c r="I38" s="95">
        <v>0.46</v>
      </c>
      <c r="J38" s="385" t="s">
        <v>2875</v>
      </c>
      <c r="K38" s="80" t="s">
        <v>570</v>
      </c>
    </row>
    <row r="39" spans="1:11" ht="60" x14ac:dyDescent="0.25">
      <c r="A39" s="8">
        <v>35</v>
      </c>
      <c r="B39" s="347">
        <v>14</v>
      </c>
      <c r="C39" s="93" t="s">
        <v>444</v>
      </c>
      <c r="D39" s="80" t="s">
        <v>436</v>
      </c>
      <c r="E39" s="81">
        <v>8</v>
      </c>
      <c r="F39" s="94" t="s">
        <v>980</v>
      </c>
      <c r="G39" s="94">
        <v>46</v>
      </c>
      <c r="H39" s="94">
        <v>46</v>
      </c>
      <c r="I39" s="95">
        <v>0.46</v>
      </c>
      <c r="J39" s="385" t="s">
        <v>2875</v>
      </c>
      <c r="K39" s="93" t="s">
        <v>457</v>
      </c>
    </row>
    <row r="40" spans="1:11" ht="60" x14ac:dyDescent="0.25">
      <c r="A40" s="8">
        <v>36</v>
      </c>
      <c r="B40" s="347">
        <v>15</v>
      </c>
      <c r="C40" s="93" t="s">
        <v>2660</v>
      </c>
      <c r="D40" s="80" t="s">
        <v>538</v>
      </c>
      <c r="E40" s="81">
        <v>8</v>
      </c>
      <c r="F40" s="94" t="s">
        <v>981</v>
      </c>
      <c r="G40" s="94">
        <v>44</v>
      </c>
      <c r="H40" s="94">
        <v>44</v>
      </c>
      <c r="I40" s="95">
        <v>0.44</v>
      </c>
      <c r="J40" s="385" t="s">
        <v>2875</v>
      </c>
      <c r="K40" s="80" t="s">
        <v>545</v>
      </c>
    </row>
    <row r="41" spans="1:11" ht="60" x14ac:dyDescent="0.25">
      <c r="A41" s="8">
        <v>37</v>
      </c>
      <c r="B41" s="347">
        <v>16</v>
      </c>
      <c r="C41" s="93" t="s">
        <v>415</v>
      </c>
      <c r="D41" s="80" t="s">
        <v>2499</v>
      </c>
      <c r="E41" s="81">
        <v>8</v>
      </c>
      <c r="F41" s="94" t="s">
        <v>982</v>
      </c>
      <c r="G41" s="94">
        <v>43</v>
      </c>
      <c r="H41" s="94">
        <v>43</v>
      </c>
      <c r="I41" s="95">
        <v>0.43</v>
      </c>
      <c r="J41" s="385" t="s">
        <v>2875</v>
      </c>
      <c r="K41" s="80" t="s">
        <v>424</v>
      </c>
    </row>
    <row r="42" spans="1:11" ht="60" x14ac:dyDescent="0.25">
      <c r="A42" s="8">
        <v>38</v>
      </c>
      <c r="B42" s="347">
        <v>17</v>
      </c>
      <c r="C42" s="154" t="s">
        <v>2746</v>
      </c>
      <c r="D42" s="80" t="s">
        <v>587</v>
      </c>
      <c r="E42" s="81">
        <v>8</v>
      </c>
      <c r="F42" s="81" t="s">
        <v>983</v>
      </c>
      <c r="G42" s="81">
        <v>41</v>
      </c>
      <c r="H42" s="81">
        <v>41</v>
      </c>
      <c r="I42" s="82">
        <f>H42/100</f>
        <v>0.41</v>
      </c>
      <c r="J42" s="385" t="s">
        <v>2875</v>
      </c>
      <c r="K42" s="267" t="s">
        <v>602</v>
      </c>
    </row>
    <row r="43" spans="1:11" ht="60" x14ac:dyDescent="0.25">
      <c r="A43" s="8">
        <v>39</v>
      </c>
      <c r="B43" s="347">
        <v>18</v>
      </c>
      <c r="C43" s="80" t="s">
        <v>2632</v>
      </c>
      <c r="D43" s="80" t="s">
        <v>523</v>
      </c>
      <c r="E43" s="81">
        <v>8</v>
      </c>
      <c r="F43" s="94" t="s">
        <v>984</v>
      </c>
      <c r="G43" s="94">
        <v>36</v>
      </c>
      <c r="H43" s="94">
        <v>36</v>
      </c>
      <c r="I43" s="82">
        <v>0.36</v>
      </c>
      <c r="J43" s="93" t="s">
        <v>2876</v>
      </c>
      <c r="K43" s="97" t="s">
        <v>531</v>
      </c>
    </row>
    <row r="44" spans="1:11" ht="75" x14ac:dyDescent="0.25">
      <c r="A44" s="8">
        <v>40</v>
      </c>
      <c r="B44" s="347">
        <v>19</v>
      </c>
      <c r="C44" s="93" t="s">
        <v>2807</v>
      </c>
      <c r="D44" s="80" t="s">
        <v>2799</v>
      </c>
      <c r="E44" s="81">
        <v>8</v>
      </c>
      <c r="F44" s="94" t="s">
        <v>985</v>
      </c>
      <c r="G44" s="94">
        <v>35</v>
      </c>
      <c r="H44" s="94">
        <v>35</v>
      </c>
      <c r="I44" s="95">
        <v>0.35</v>
      </c>
      <c r="J44" s="93" t="s">
        <v>2876</v>
      </c>
      <c r="K44" s="93" t="s">
        <v>661</v>
      </c>
    </row>
    <row r="45" spans="1:11" ht="45" x14ac:dyDescent="0.25">
      <c r="A45" s="8">
        <v>41</v>
      </c>
      <c r="B45" s="347">
        <v>20</v>
      </c>
      <c r="C45" s="93" t="s">
        <v>2878</v>
      </c>
      <c r="D45" s="80" t="s">
        <v>702</v>
      </c>
      <c r="E45" s="81">
        <v>8</v>
      </c>
      <c r="F45" s="94" t="s">
        <v>986</v>
      </c>
      <c r="G45" s="94">
        <v>34</v>
      </c>
      <c r="H45" s="94">
        <v>34</v>
      </c>
      <c r="I45" s="95">
        <v>0.34</v>
      </c>
      <c r="J45" s="93" t="s">
        <v>2876</v>
      </c>
      <c r="K45" s="93" t="s">
        <v>715</v>
      </c>
    </row>
    <row r="46" spans="1:11" ht="60" x14ac:dyDescent="0.25">
      <c r="A46" s="8">
        <v>42</v>
      </c>
      <c r="B46" s="347">
        <v>21</v>
      </c>
      <c r="C46" s="93" t="s">
        <v>2535</v>
      </c>
      <c r="D46" s="80" t="s">
        <v>436</v>
      </c>
      <c r="E46" s="81">
        <v>8</v>
      </c>
      <c r="F46" s="94" t="s">
        <v>987</v>
      </c>
      <c r="G46" s="94">
        <v>33</v>
      </c>
      <c r="H46" s="94">
        <v>33</v>
      </c>
      <c r="I46" s="95">
        <v>0.33</v>
      </c>
      <c r="J46" s="93" t="s">
        <v>2876</v>
      </c>
      <c r="K46" s="93" t="s">
        <v>457</v>
      </c>
    </row>
    <row r="47" spans="1:11" ht="60" x14ac:dyDescent="0.25">
      <c r="A47" s="8">
        <v>43</v>
      </c>
      <c r="B47" s="347">
        <v>22</v>
      </c>
      <c r="C47" s="80" t="s">
        <v>2579</v>
      </c>
      <c r="D47" s="80" t="s">
        <v>473</v>
      </c>
      <c r="E47" s="81">
        <v>8</v>
      </c>
      <c r="F47" s="94" t="s">
        <v>988</v>
      </c>
      <c r="G47" s="94">
        <v>32</v>
      </c>
      <c r="H47" s="94">
        <v>32</v>
      </c>
      <c r="I47" s="95">
        <v>0.32</v>
      </c>
      <c r="J47" s="93" t="s">
        <v>2876</v>
      </c>
      <c r="K47" s="93" t="s">
        <v>484</v>
      </c>
    </row>
    <row r="48" spans="1:11" ht="60" x14ac:dyDescent="0.25">
      <c r="A48" s="8">
        <v>44</v>
      </c>
      <c r="B48" s="347">
        <v>23</v>
      </c>
      <c r="C48" s="93" t="s">
        <v>446</v>
      </c>
      <c r="D48" s="80" t="s">
        <v>436</v>
      </c>
      <c r="E48" s="81">
        <v>8</v>
      </c>
      <c r="F48" s="94" t="s">
        <v>989</v>
      </c>
      <c r="G48" s="94">
        <v>32</v>
      </c>
      <c r="H48" s="94">
        <v>32</v>
      </c>
      <c r="I48" s="95">
        <v>0.32</v>
      </c>
      <c r="J48" s="93" t="s">
        <v>2876</v>
      </c>
      <c r="K48" s="93" t="s">
        <v>457</v>
      </c>
    </row>
    <row r="49" spans="1:12" ht="45" x14ac:dyDescent="0.25">
      <c r="A49" s="8">
        <v>45</v>
      </c>
      <c r="B49" s="347">
        <v>24</v>
      </c>
      <c r="C49" s="93" t="s">
        <v>2463</v>
      </c>
      <c r="D49" s="80" t="s">
        <v>391</v>
      </c>
      <c r="E49" s="81">
        <v>8</v>
      </c>
      <c r="F49" s="94" t="s">
        <v>990</v>
      </c>
      <c r="G49" s="94">
        <v>30</v>
      </c>
      <c r="H49" s="94">
        <v>30</v>
      </c>
      <c r="I49" s="94">
        <v>30</v>
      </c>
      <c r="J49" s="93" t="s">
        <v>2876</v>
      </c>
      <c r="K49" s="93" t="s">
        <v>398</v>
      </c>
    </row>
    <row r="50" spans="1:12" ht="60" x14ac:dyDescent="0.25">
      <c r="A50" s="8">
        <v>46</v>
      </c>
      <c r="B50" s="347">
        <v>25</v>
      </c>
      <c r="C50" s="93" t="s">
        <v>461</v>
      </c>
      <c r="D50" s="80" t="s">
        <v>436</v>
      </c>
      <c r="E50" s="81">
        <v>8</v>
      </c>
      <c r="F50" s="94" t="s">
        <v>991</v>
      </c>
      <c r="G50" s="94">
        <v>29</v>
      </c>
      <c r="H50" s="94">
        <v>29</v>
      </c>
      <c r="I50" s="95">
        <v>0.28999999999999998</v>
      </c>
      <c r="J50" s="93" t="s">
        <v>2876</v>
      </c>
      <c r="K50" s="93" t="s">
        <v>457</v>
      </c>
    </row>
    <row r="51" spans="1:12" ht="60" x14ac:dyDescent="0.25">
      <c r="A51" s="8">
        <v>47</v>
      </c>
      <c r="B51" s="347">
        <v>26</v>
      </c>
      <c r="C51" s="93" t="s">
        <v>613</v>
      </c>
      <c r="D51" s="80" t="s">
        <v>1623</v>
      </c>
      <c r="E51" s="81">
        <v>8</v>
      </c>
      <c r="F51" s="94" t="s">
        <v>2769</v>
      </c>
      <c r="G51" s="94">
        <v>29</v>
      </c>
      <c r="H51" s="94">
        <v>29</v>
      </c>
      <c r="I51" s="95">
        <v>0.28999999999999998</v>
      </c>
      <c r="J51" s="93" t="s">
        <v>2876</v>
      </c>
      <c r="K51" s="93" t="s">
        <v>2767</v>
      </c>
    </row>
    <row r="52" spans="1:12" ht="45" x14ac:dyDescent="0.25">
      <c r="A52" s="8">
        <v>48</v>
      </c>
      <c r="B52" s="347">
        <v>27</v>
      </c>
      <c r="C52" s="93" t="s">
        <v>2474</v>
      </c>
      <c r="D52" s="80" t="s">
        <v>391</v>
      </c>
      <c r="E52" s="81">
        <v>8</v>
      </c>
      <c r="F52" s="94" t="s">
        <v>992</v>
      </c>
      <c r="G52" s="94">
        <v>27</v>
      </c>
      <c r="H52" s="94">
        <v>27</v>
      </c>
      <c r="I52" s="94">
        <v>27</v>
      </c>
      <c r="J52" s="93" t="s">
        <v>2876</v>
      </c>
      <c r="K52" s="93" t="s">
        <v>398</v>
      </c>
    </row>
    <row r="53" spans="1:12" ht="60" x14ac:dyDescent="0.25">
      <c r="A53" s="8">
        <v>49</v>
      </c>
      <c r="B53" s="347">
        <v>28</v>
      </c>
      <c r="C53" s="80" t="s">
        <v>519</v>
      </c>
      <c r="D53" s="80" t="s">
        <v>523</v>
      </c>
      <c r="E53" s="81">
        <v>8</v>
      </c>
      <c r="F53" s="94" t="s">
        <v>993</v>
      </c>
      <c r="G53" s="94">
        <v>27</v>
      </c>
      <c r="H53" s="94">
        <v>27</v>
      </c>
      <c r="I53" s="82">
        <v>0.27</v>
      </c>
      <c r="J53" s="93" t="s">
        <v>2876</v>
      </c>
      <c r="K53" s="97" t="s">
        <v>531</v>
      </c>
    </row>
    <row r="54" spans="1:12" ht="60" x14ac:dyDescent="0.25">
      <c r="A54" s="8">
        <v>50</v>
      </c>
      <c r="B54" s="347">
        <v>29</v>
      </c>
      <c r="C54" s="153" t="s">
        <v>2734</v>
      </c>
      <c r="D54" s="80" t="s">
        <v>587</v>
      </c>
      <c r="E54" s="81">
        <v>8</v>
      </c>
      <c r="F54" s="81" t="s">
        <v>994</v>
      </c>
      <c r="G54" s="81">
        <v>25</v>
      </c>
      <c r="H54" s="81">
        <v>25</v>
      </c>
      <c r="I54" s="82">
        <f>H54/100</f>
        <v>0.25</v>
      </c>
      <c r="J54" s="93" t="s">
        <v>2876</v>
      </c>
      <c r="K54" s="267" t="s">
        <v>602</v>
      </c>
    </row>
    <row r="55" spans="1:12" ht="75" x14ac:dyDescent="0.25">
      <c r="A55" s="8">
        <v>51</v>
      </c>
      <c r="B55" s="347">
        <v>30</v>
      </c>
      <c r="C55" s="93" t="s">
        <v>2808</v>
      </c>
      <c r="D55" s="80" t="s">
        <v>2799</v>
      </c>
      <c r="E55" s="81">
        <v>8</v>
      </c>
      <c r="F55" s="94" t="s">
        <v>995</v>
      </c>
      <c r="G55" s="94">
        <v>24</v>
      </c>
      <c r="H55" s="94">
        <v>24</v>
      </c>
      <c r="I55" s="95">
        <v>0.24</v>
      </c>
      <c r="J55" s="93" t="s">
        <v>2876</v>
      </c>
      <c r="K55" s="93" t="s">
        <v>661</v>
      </c>
    </row>
    <row r="56" spans="1:12" ht="60" x14ac:dyDescent="0.25">
      <c r="A56" s="8">
        <v>52</v>
      </c>
      <c r="B56" s="347">
        <v>31</v>
      </c>
      <c r="C56" s="80" t="s">
        <v>2580</v>
      </c>
      <c r="D56" s="80" t="s">
        <v>473</v>
      </c>
      <c r="E56" s="81">
        <v>8</v>
      </c>
      <c r="F56" s="94" t="s">
        <v>996</v>
      </c>
      <c r="G56" s="94">
        <v>21</v>
      </c>
      <c r="H56" s="94">
        <v>21</v>
      </c>
      <c r="I56" s="95">
        <v>0.21</v>
      </c>
      <c r="J56" s="93" t="s">
        <v>2876</v>
      </c>
      <c r="K56" s="93" t="s">
        <v>484</v>
      </c>
    </row>
    <row r="57" spans="1:12" ht="60" x14ac:dyDescent="0.25">
      <c r="A57" s="8">
        <v>53</v>
      </c>
      <c r="B57" s="347">
        <v>32</v>
      </c>
      <c r="C57" s="80" t="s">
        <v>517</v>
      </c>
      <c r="D57" s="80" t="s">
        <v>523</v>
      </c>
      <c r="E57" s="81">
        <v>8</v>
      </c>
      <c r="F57" s="94" t="s">
        <v>997</v>
      </c>
      <c r="G57" s="94">
        <v>17</v>
      </c>
      <c r="H57" s="94">
        <v>17</v>
      </c>
      <c r="I57" s="82">
        <v>0.17</v>
      </c>
      <c r="J57" s="93" t="s">
        <v>2876</v>
      </c>
      <c r="K57" s="97" t="s">
        <v>531</v>
      </c>
    </row>
    <row r="58" spans="1:12" ht="60" x14ac:dyDescent="0.25">
      <c r="A58" s="8">
        <v>54</v>
      </c>
      <c r="B58" s="347">
        <v>33</v>
      </c>
      <c r="C58" s="93" t="s">
        <v>2507</v>
      </c>
      <c r="D58" s="80" t="s">
        <v>2499</v>
      </c>
      <c r="E58" s="81">
        <v>8</v>
      </c>
      <c r="F58" s="94" t="s">
        <v>998</v>
      </c>
      <c r="G58" s="94">
        <v>15</v>
      </c>
      <c r="H58" s="94">
        <v>15</v>
      </c>
      <c r="I58" s="95">
        <v>0.15</v>
      </c>
      <c r="J58" s="93" t="s">
        <v>2876</v>
      </c>
      <c r="K58" s="80" t="s">
        <v>424</v>
      </c>
    </row>
    <row r="59" spans="1:12" ht="60" x14ac:dyDescent="0.25">
      <c r="A59" s="8">
        <v>55</v>
      </c>
      <c r="B59" s="347">
        <v>34</v>
      </c>
      <c r="C59" s="93" t="s">
        <v>416</v>
      </c>
      <c r="D59" s="80" t="s">
        <v>2499</v>
      </c>
      <c r="E59" s="81">
        <v>8</v>
      </c>
      <c r="F59" s="94" t="s">
        <v>999</v>
      </c>
      <c r="G59" s="94">
        <v>14</v>
      </c>
      <c r="H59" s="94">
        <v>14</v>
      </c>
      <c r="I59" s="95">
        <v>0.14000000000000001</v>
      </c>
      <c r="J59" s="93" t="s">
        <v>2876</v>
      </c>
      <c r="K59" s="80" t="s">
        <v>424</v>
      </c>
    </row>
    <row r="60" spans="1:12" ht="75" x14ac:dyDescent="0.25">
      <c r="A60" s="8">
        <v>56</v>
      </c>
      <c r="B60" s="347">
        <v>35</v>
      </c>
      <c r="C60" s="93" t="s">
        <v>635</v>
      </c>
      <c r="D60" s="80" t="s">
        <v>2799</v>
      </c>
      <c r="E60" s="81">
        <v>8</v>
      </c>
      <c r="F60" s="94" t="s">
        <v>1000</v>
      </c>
      <c r="G60" s="94">
        <v>12</v>
      </c>
      <c r="H60" s="94">
        <v>12</v>
      </c>
      <c r="I60" s="95">
        <v>0.12</v>
      </c>
      <c r="J60" s="93" t="s">
        <v>2876</v>
      </c>
      <c r="K60" s="93" t="s">
        <v>661</v>
      </c>
    </row>
    <row r="61" spans="1:12" ht="60.75" x14ac:dyDescent="0.3">
      <c r="A61" s="8">
        <v>57</v>
      </c>
      <c r="B61" s="284">
        <v>1</v>
      </c>
      <c r="C61" s="46" t="s">
        <v>537</v>
      </c>
      <c r="D61" s="75" t="s">
        <v>538</v>
      </c>
      <c r="E61" s="76">
        <v>9</v>
      </c>
      <c r="F61" s="99" t="s">
        <v>1001</v>
      </c>
      <c r="G61" s="99">
        <v>128</v>
      </c>
      <c r="H61" s="99">
        <v>128</v>
      </c>
      <c r="I61" s="100">
        <v>0.67</v>
      </c>
      <c r="J61" s="46" t="s">
        <v>2874</v>
      </c>
      <c r="K61" s="75" t="s">
        <v>545</v>
      </c>
      <c r="L61" s="69" t="s">
        <v>1057</v>
      </c>
    </row>
    <row r="62" spans="1:12" ht="60" x14ac:dyDescent="0.25">
      <c r="A62" s="8">
        <v>58</v>
      </c>
      <c r="B62" s="284">
        <v>2</v>
      </c>
      <c r="C62" s="98" t="s">
        <v>2530</v>
      </c>
      <c r="D62" s="75" t="s">
        <v>436</v>
      </c>
      <c r="E62" s="76">
        <v>9</v>
      </c>
      <c r="F62" s="99" t="s">
        <v>1002</v>
      </c>
      <c r="G62" s="99">
        <v>102</v>
      </c>
      <c r="H62" s="99">
        <v>102</v>
      </c>
      <c r="I62" s="100">
        <v>0.54</v>
      </c>
      <c r="J62" s="46" t="s">
        <v>2875</v>
      </c>
      <c r="K62" s="98" t="s">
        <v>2536</v>
      </c>
    </row>
    <row r="63" spans="1:12" ht="60" x14ac:dyDescent="0.25">
      <c r="A63" s="8">
        <v>59</v>
      </c>
      <c r="B63" s="284">
        <v>3</v>
      </c>
      <c r="C63" s="98" t="s">
        <v>2537</v>
      </c>
      <c r="D63" s="75" t="s">
        <v>436</v>
      </c>
      <c r="E63" s="76">
        <v>9</v>
      </c>
      <c r="F63" s="99" t="s">
        <v>1003</v>
      </c>
      <c r="G63" s="99">
        <v>98</v>
      </c>
      <c r="H63" s="99">
        <v>98</v>
      </c>
      <c r="I63" s="100">
        <v>0.52</v>
      </c>
      <c r="J63" s="46" t="s">
        <v>2875</v>
      </c>
      <c r="K63" s="98" t="s">
        <v>2536</v>
      </c>
    </row>
    <row r="64" spans="1:12" ht="75" x14ac:dyDescent="0.25">
      <c r="A64" s="8">
        <v>60</v>
      </c>
      <c r="B64" s="284">
        <v>4</v>
      </c>
      <c r="C64" s="98" t="s">
        <v>640</v>
      </c>
      <c r="D64" s="75" t="s">
        <v>2799</v>
      </c>
      <c r="E64" s="76">
        <v>9</v>
      </c>
      <c r="F64" s="99" t="s">
        <v>1004</v>
      </c>
      <c r="G64" s="99">
        <v>79</v>
      </c>
      <c r="H64" s="99">
        <v>79</v>
      </c>
      <c r="I64" s="100">
        <v>0.42</v>
      </c>
      <c r="J64" s="46" t="s">
        <v>2875</v>
      </c>
      <c r="K64" s="98" t="s">
        <v>2809</v>
      </c>
    </row>
    <row r="65" spans="1:12" ht="60" x14ac:dyDescent="0.25">
      <c r="A65" s="8">
        <v>61</v>
      </c>
      <c r="B65" s="284">
        <v>5</v>
      </c>
      <c r="C65" s="98" t="s">
        <v>2661</v>
      </c>
      <c r="D65" s="75" t="s">
        <v>538</v>
      </c>
      <c r="E65" s="76">
        <v>9</v>
      </c>
      <c r="F65" s="99" t="s">
        <v>1005</v>
      </c>
      <c r="G65" s="99">
        <v>77</v>
      </c>
      <c r="H65" s="99">
        <v>77</v>
      </c>
      <c r="I65" s="100">
        <v>0.41</v>
      </c>
      <c r="J65" s="46" t="s">
        <v>2875</v>
      </c>
      <c r="K65" s="75" t="s">
        <v>545</v>
      </c>
    </row>
    <row r="66" spans="1:12" ht="60" x14ac:dyDescent="0.25">
      <c r="A66" s="8">
        <v>62</v>
      </c>
      <c r="B66" s="284">
        <v>6</v>
      </c>
      <c r="C66" s="155" t="s">
        <v>2747</v>
      </c>
      <c r="D66" s="75" t="s">
        <v>587</v>
      </c>
      <c r="E66" s="76">
        <v>9</v>
      </c>
      <c r="F66" s="76" t="s">
        <v>1006</v>
      </c>
      <c r="G66" s="76">
        <v>77</v>
      </c>
      <c r="H66" s="76">
        <v>77</v>
      </c>
      <c r="I66" s="19">
        <f>H66/190</f>
        <v>0.40526315789473683</v>
      </c>
      <c r="J66" s="46" t="s">
        <v>2875</v>
      </c>
      <c r="K66" s="269" t="s">
        <v>602</v>
      </c>
    </row>
    <row r="67" spans="1:12" ht="60" x14ac:dyDescent="0.25">
      <c r="A67" s="8">
        <v>63</v>
      </c>
      <c r="B67" s="284">
        <v>7</v>
      </c>
      <c r="C67" s="98" t="s">
        <v>2501</v>
      </c>
      <c r="D67" s="75" t="s">
        <v>2499</v>
      </c>
      <c r="E67" s="76">
        <v>9</v>
      </c>
      <c r="F67" s="99" t="s">
        <v>1007</v>
      </c>
      <c r="G67" s="99">
        <v>71</v>
      </c>
      <c r="H67" s="99">
        <v>71</v>
      </c>
      <c r="I67" s="100">
        <v>0.37</v>
      </c>
      <c r="J67" s="98" t="s">
        <v>2876</v>
      </c>
      <c r="K67" s="75" t="s">
        <v>427</v>
      </c>
    </row>
    <row r="68" spans="1:12" ht="60" x14ac:dyDescent="0.25">
      <c r="A68" s="8">
        <v>64</v>
      </c>
      <c r="B68" s="284">
        <v>8</v>
      </c>
      <c r="C68" s="75" t="s">
        <v>520</v>
      </c>
      <c r="D68" s="75" t="s">
        <v>523</v>
      </c>
      <c r="E68" s="76">
        <v>9</v>
      </c>
      <c r="F68" s="76" t="s">
        <v>1008</v>
      </c>
      <c r="G68" s="76">
        <v>60</v>
      </c>
      <c r="H68" s="76">
        <v>60</v>
      </c>
      <c r="I68" s="19">
        <v>0.32</v>
      </c>
      <c r="J68" s="98" t="s">
        <v>2876</v>
      </c>
      <c r="K68" s="75" t="s">
        <v>531</v>
      </c>
    </row>
    <row r="69" spans="1:12" ht="60" x14ac:dyDescent="0.25">
      <c r="A69" s="8">
        <v>65</v>
      </c>
      <c r="B69" s="284">
        <v>9</v>
      </c>
      <c r="C69" s="98" t="s">
        <v>2689</v>
      </c>
      <c r="D69" s="75" t="s">
        <v>2687</v>
      </c>
      <c r="E69" s="76">
        <v>9</v>
      </c>
      <c r="F69" s="99" t="s">
        <v>1009</v>
      </c>
      <c r="G69" s="99">
        <v>55</v>
      </c>
      <c r="H69" s="99">
        <v>55</v>
      </c>
      <c r="I69" s="100">
        <v>0.28999999999999998</v>
      </c>
      <c r="J69" s="98" t="s">
        <v>2876</v>
      </c>
      <c r="K69" s="75" t="s">
        <v>2690</v>
      </c>
    </row>
    <row r="70" spans="1:12" ht="60" x14ac:dyDescent="0.25">
      <c r="A70" s="8">
        <v>66</v>
      </c>
      <c r="B70" s="284">
        <v>10</v>
      </c>
      <c r="C70" s="98" t="s">
        <v>2691</v>
      </c>
      <c r="D70" s="75" t="s">
        <v>2687</v>
      </c>
      <c r="E70" s="76">
        <v>9</v>
      </c>
      <c r="F70" s="99" t="s">
        <v>1010</v>
      </c>
      <c r="G70" s="99">
        <v>54</v>
      </c>
      <c r="H70" s="99">
        <v>54</v>
      </c>
      <c r="I70" s="100">
        <v>0.28000000000000003</v>
      </c>
      <c r="J70" s="98" t="s">
        <v>2876</v>
      </c>
      <c r="K70" s="75" t="s">
        <v>2690</v>
      </c>
    </row>
    <row r="71" spans="1:12" ht="60" x14ac:dyDescent="0.25">
      <c r="A71" s="8">
        <v>67</v>
      </c>
      <c r="B71" s="284">
        <v>11</v>
      </c>
      <c r="C71" s="155" t="s">
        <v>2739</v>
      </c>
      <c r="D71" s="75" t="s">
        <v>587</v>
      </c>
      <c r="E71" s="76">
        <v>9</v>
      </c>
      <c r="F71" s="76" t="s">
        <v>1011</v>
      </c>
      <c r="G71" s="76">
        <v>52</v>
      </c>
      <c r="H71" s="76">
        <v>52</v>
      </c>
      <c r="I71" s="19">
        <f>H71/190</f>
        <v>0.27368421052631581</v>
      </c>
      <c r="J71" s="98" t="s">
        <v>2876</v>
      </c>
      <c r="K71" s="269" t="s">
        <v>602</v>
      </c>
    </row>
    <row r="72" spans="1:12" ht="60" x14ac:dyDescent="0.25">
      <c r="A72" s="8">
        <v>68</v>
      </c>
      <c r="B72" s="284">
        <v>12</v>
      </c>
      <c r="C72" s="98" t="s">
        <v>2538</v>
      </c>
      <c r="D72" s="75" t="s">
        <v>436</v>
      </c>
      <c r="E72" s="76">
        <v>9</v>
      </c>
      <c r="F72" s="99" t="s">
        <v>1012</v>
      </c>
      <c r="G72" s="99">
        <v>50</v>
      </c>
      <c r="H72" s="99">
        <v>50</v>
      </c>
      <c r="I72" s="100">
        <v>0.26</v>
      </c>
      <c r="J72" s="98" t="s">
        <v>2876</v>
      </c>
      <c r="K72" s="98" t="s">
        <v>2536</v>
      </c>
    </row>
    <row r="73" spans="1:12" ht="60" x14ac:dyDescent="0.25">
      <c r="A73" s="8">
        <v>69</v>
      </c>
      <c r="B73" s="284">
        <v>13</v>
      </c>
      <c r="C73" s="98" t="s">
        <v>433</v>
      </c>
      <c r="D73" s="75" t="s">
        <v>2499</v>
      </c>
      <c r="E73" s="76">
        <v>9</v>
      </c>
      <c r="F73" s="99" t="s">
        <v>1013</v>
      </c>
      <c r="G73" s="99">
        <v>47</v>
      </c>
      <c r="H73" s="99">
        <v>47</v>
      </c>
      <c r="I73" s="100">
        <v>0.25</v>
      </c>
      <c r="J73" s="98" t="s">
        <v>2876</v>
      </c>
      <c r="K73" s="75" t="s">
        <v>427</v>
      </c>
    </row>
    <row r="74" spans="1:12" ht="60" x14ac:dyDescent="0.25">
      <c r="A74" s="8">
        <v>70</v>
      </c>
      <c r="B74" s="284">
        <v>14</v>
      </c>
      <c r="C74" s="98" t="s">
        <v>553</v>
      </c>
      <c r="D74" s="75" t="s">
        <v>538</v>
      </c>
      <c r="E74" s="76">
        <v>9</v>
      </c>
      <c r="F74" s="99" t="s">
        <v>1014</v>
      </c>
      <c r="G74" s="99">
        <v>46</v>
      </c>
      <c r="H74" s="99">
        <v>46</v>
      </c>
      <c r="I74" s="100">
        <v>0.24</v>
      </c>
      <c r="J74" s="98" t="s">
        <v>2876</v>
      </c>
      <c r="K74" s="75" t="s">
        <v>545</v>
      </c>
    </row>
    <row r="75" spans="1:12" ht="60" x14ac:dyDescent="0.25">
      <c r="A75" s="8">
        <v>71</v>
      </c>
      <c r="B75" s="284">
        <v>15</v>
      </c>
      <c r="C75" s="98" t="s">
        <v>578</v>
      </c>
      <c r="D75" s="75" t="s">
        <v>2687</v>
      </c>
      <c r="E75" s="76">
        <v>9</v>
      </c>
      <c r="F75" s="99" t="s">
        <v>1015</v>
      </c>
      <c r="G75" s="99">
        <v>44</v>
      </c>
      <c r="H75" s="99">
        <v>44</v>
      </c>
      <c r="I75" s="100">
        <v>0.18</v>
      </c>
      <c r="J75" s="98" t="s">
        <v>2876</v>
      </c>
      <c r="K75" s="75" t="s">
        <v>2690</v>
      </c>
    </row>
    <row r="76" spans="1:12" ht="75" x14ac:dyDescent="0.25">
      <c r="A76" s="8">
        <v>72</v>
      </c>
      <c r="B76" s="284">
        <v>16</v>
      </c>
      <c r="C76" s="98" t="s">
        <v>666</v>
      </c>
      <c r="D76" s="75" t="s">
        <v>2799</v>
      </c>
      <c r="E76" s="76">
        <v>9</v>
      </c>
      <c r="F76" s="99" t="s">
        <v>1016</v>
      </c>
      <c r="G76" s="99">
        <v>35</v>
      </c>
      <c r="H76" s="99">
        <v>35</v>
      </c>
      <c r="I76" s="100">
        <v>0.18</v>
      </c>
      <c r="J76" s="98" t="s">
        <v>2876</v>
      </c>
      <c r="K76" s="98" t="s">
        <v>661</v>
      </c>
    </row>
    <row r="77" spans="1:12" ht="60" x14ac:dyDescent="0.25">
      <c r="A77" s="8">
        <v>73</v>
      </c>
      <c r="B77" s="284">
        <v>17</v>
      </c>
      <c r="C77" s="98" t="s">
        <v>2539</v>
      </c>
      <c r="D77" s="75" t="s">
        <v>436</v>
      </c>
      <c r="E77" s="76">
        <v>9</v>
      </c>
      <c r="F77" s="99" t="s">
        <v>1017</v>
      </c>
      <c r="G77" s="99">
        <v>31</v>
      </c>
      <c r="H77" s="99">
        <v>31</v>
      </c>
      <c r="I77" s="100">
        <v>0.16</v>
      </c>
      <c r="J77" s="98" t="s">
        <v>2876</v>
      </c>
      <c r="K77" s="98" t="s">
        <v>2536</v>
      </c>
    </row>
    <row r="78" spans="1:12" ht="45" x14ac:dyDescent="0.25">
      <c r="A78" s="8">
        <v>74</v>
      </c>
      <c r="B78" s="284">
        <v>18</v>
      </c>
      <c r="C78" s="98" t="s">
        <v>2868</v>
      </c>
      <c r="D78" s="75" t="s">
        <v>702</v>
      </c>
      <c r="E78" s="76">
        <v>9</v>
      </c>
      <c r="F78" s="99" t="s">
        <v>1018</v>
      </c>
      <c r="G78" s="99">
        <v>16</v>
      </c>
      <c r="H78" s="99">
        <v>16</v>
      </c>
      <c r="I78" s="100">
        <f>H78/190</f>
        <v>8.4210526315789472E-2</v>
      </c>
      <c r="J78" s="98" t="s">
        <v>2876</v>
      </c>
      <c r="K78" s="98" t="s">
        <v>715</v>
      </c>
    </row>
    <row r="79" spans="1:12" ht="45.75" x14ac:dyDescent="0.3">
      <c r="A79" s="8">
        <v>75</v>
      </c>
      <c r="B79" s="301">
        <v>1</v>
      </c>
      <c r="C79" s="104" t="s">
        <v>2871</v>
      </c>
      <c r="D79" s="83" t="s">
        <v>702</v>
      </c>
      <c r="E79" s="84">
        <v>10</v>
      </c>
      <c r="F79" s="105" t="s">
        <v>1019</v>
      </c>
      <c r="G79" s="105">
        <v>134</v>
      </c>
      <c r="H79" s="105">
        <v>134</v>
      </c>
      <c r="I79" s="106">
        <f>134/190</f>
        <v>0.70526315789473681</v>
      </c>
      <c r="J79" s="378" t="s">
        <v>2874</v>
      </c>
      <c r="K79" s="104" t="s">
        <v>715</v>
      </c>
      <c r="L79" s="69" t="s">
        <v>1057</v>
      </c>
    </row>
    <row r="80" spans="1:12" ht="45" x14ac:dyDescent="0.25">
      <c r="A80" s="8">
        <v>76</v>
      </c>
      <c r="B80" s="301">
        <v>2</v>
      </c>
      <c r="C80" s="104" t="s">
        <v>400</v>
      </c>
      <c r="D80" s="83" t="s">
        <v>391</v>
      </c>
      <c r="E80" s="84">
        <v>10</v>
      </c>
      <c r="F80" s="105" t="s">
        <v>1020</v>
      </c>
      <c r="G80" s="105">
        <v>126</v>
      </c>
      <c r="H80" s="105">
        <v>126</v>
      </c>
      <c r="I80" s="105">
        <v>66</v>
      </c>
      <c r="J80" s="378" t="s">
        <v>2875</v>
      </c>
      <c r="K80" s="104" t="s">
        <v>398</v>
      </c>
    </row>
    <row r="81" spans="1:11" ht="45" x14ac:dyDescent="0.25">
      <c r="A81" s="8">
        <v>77</v>
      </c>
      <c r="B81" s="301">
        <v>3</v>
      </c>
      <c r="C81" s="104" t="s">
        <v>2870</v>
      </c>
      <c r="D81" s="83" t="s">
        <v>702</v>
      </c>
      <c r="E81" s="84">
        <v>10</v>
      </c>
      <c r="F81" s="105" t="s">
        <v>1021</v>
      </c>
      <c r="G81" s="105">
        <v>122</v>
      </c>
      <c r="H81" s="105">
        <v>122</v>
      </c>
      <c r="I81" s="106">
        <f>122/190</f>
        <v>0.64210526315789473</v>
      </c>
      <c r="J81" s="378" t="s">
        <v>2875</v>
      </c>
      <c r="K81" s="104" t="s">
        <v>715</v>
      </c>
    </row>
    <row r="82" spans="1:11" ht="75" x14ac:dyDescent="0.25">
      <c r="A82" s="8">
        <v>78</v>
      </c>
      <c r="B82" s="301">
        <v>4</v>
      </c>
      <c r="C82" s="104" t="s">
        <v>648</v>
      </c>
      <c r="D82" s="83" t="s">
        <v>2799</v>
      </c>
      <c r="E82" s="84">
        <v>10</v>
      </c>
      <c r="F82" s="105" t="s">
        <v>1022</v>
      </c>
      <c r="G82" s="105">
        <v>103</v>
      </c>
      <c r="H82" s="105">
        <v>103</v>
      </c>
      <c r="I82" s="106">
        <v>0.54</v>
      </c>
      <c r="J82" s="378" t="s">
        <v>2875</v>
      </c>
      <c r="K82" s="104" t="s">
        <v>661</v>
      </c>
    </row>
    <row r="83" spans="1:11" ht="60" x14ac:dyDescent="0.25">
      <c r="A83" s="8">
        <v>79</v>
      </c>
      <c r="B83" s="301">
        <v>5</v>
      </c>
      <c r="C83" s="104" t="s">
        <v>2692</v>
      </c>
      <c r="D83" s="83" t="s">
        <v>2687</v>
      </c>
      <c r="E83" s="84">
        <v>10</v>
      </c>
      <c r="F83" s="105" t="s">
        <v>1023</v>
      </c>
      <c r="G83" s="105">
        <v>100</v>
      </c>
      <c r="H83" s="105">
        <v>100</v>
      </c>
      <c r="I83" s="106">
        <v>0.53</v>
      </c>
      <c r="J83" s="378" t="s">
        <v>2875</v>
      </c>
      <c r="K83" s="83" t="s">
        <v>570</v>
      </c>
    </row>
    <row r="84" spans="1:11" ht="75" x14ac:dyDescent="0.25">
      <c r="A84" s="8">
        <v>80</v>
      </c>
      <c r="B84" s="301">
        <v>6</v>
      </c>
      <c r="C84" s="104" t="s">
        <v>646</v>
      </c>
      <c r="D84" s="83" t="s">
        <v>2799</v>
      </c>
      <c r="E84" s="84">
        <v>10</v>
      </c>
      <c r="F84" s="105" t="s">
        <v>1024</v>
      </c>
      <c r="G84" s="105">
        <v>86</v>
      </c>
      <c r="H84" s="105">
        <v>86</v>
      </c>
      <c r="I84" s="106">
        <v>0.45</v>
      </c>
      <c r="J84" s="378" t="s">
        <v>2875</v>
      </c>
      <c r="K84" s="104" t="s">
        <v>661</v>
      </c>
    </row>
    <row r="85" spans="1:11" ht="75" x14ac:dyDescent="0.25">
      <c r="A85" s="8">
        <v>81</v>
      </c>
      <c r="B85" s="301">
        <v>7</v>
      </c>
      <c r="C85" s="104" t="s">
        <v>645</v>
      </c>
      <c r="D85" s="83" t="s">
        <v>2799</v>
      </c>
      <c r="E85" s="84">
        <v>10</v>
      </c>
      <c r="F85" s="105" t="s">
        <v>1025</v>
      </c>
      <c r="G85" s="105">
        <v>78</v>
      </c>
      <c r="H85" s="105">
        <v>78</v>
      </c>
      <c r="I85" s="106">
        <v>0.41</v>
      </c>
      <c r="J85" s="378" t="s">
        <v>2875</v>
      </c>
      <c r="K85" s="104" t="s">
        <v>661</v>
      </c>
    </row>
    <row r="86" spans="1:11" ht="60" x14ac:dyDescent="0.25">
      <c r="A86" s="8">
        <v>82</v>
      </c>
      <c r="B86" s="301">
        <v>8</v>
      </c>
      <c r="C86" s="104" t="s">
        <v>505</v>
      </c>
      <c r="D86" s="83" t="s">
        <v>2608</v>
      </c>
      <c r="E86" s="84">
        <v>10</v>
      </c>
      <c r="F86" s="105" t="s">
        <v>1026</v>
      </c>
      <c r="G86" s="105">
        <v>63</v>
      </c>
      <c r="H86" s="105">
        <v>63</v>
      </c>
      <c r="I86" s="242">
        <v>0.33</v>
      </c>
      <c r="J86" s="104" t="s">
        <v>2876</v>
      </c>
      <c r="K86" s="104" t="s">
        <v>510</v>
      </c>
    </row>
    <row r="87" spans="1:11" ht="60" x14ac:dyDescent="0.25">
      <c r="A87" s="8">
        <v>83</v>
      </c>
      <c r="B87" s="301">
        <v>9</v>
      </c>
      <c r="C87" s="104" t="s">
        <v>2540</v>
      </c>
      <c r="D87" s="83" t="s">
        <v>436</v>
      </c>
      <c r="E87" s="84">
        <v>10</v>
      </c>
      <c r="F87" s="105" t="s">
        <v>1027</v>
      </c>
      <c r="G87" s="105">
        <v>62</v>
      </c>
      <c r="H87" s="105">
        <v>62</v>
      </c>
      <c r="I87" s="106">
        <v>0.33</v>
      </c>
      <c r="J87" s="104" t="s">
        <v>2876</v>
      </c>
      <c r="K87" s="104" t="s">
        <v>457</v>
      </c>
    </row>
    <row r="88" spans="1:11" ht="60" x14ac:dyDescent="0.25">
      <c r="A88" s="8">
        <v>84</v>
      </c>
      <c r="B88" s="301">
        <v>10</v>
      </c>
      <c r="C88" s="104" t="s">
        <v>513</v>
      </c>
      <c r="D88" s="83" t="s">
        <v>2608</v>
      </c>
      <c r="E88" s="84">
        <v>10</v>
      </c>
      <c r="F88" s="105" t="s">
        <v>1028</v>
      </c>
      <c r="G88" s="105">
        <v>53</v>
      </c>
      <c r="H88" s="105">
        <v>53</v>
      </c>
      <c r="I88" s="156" t="e">
        <f>H88/$L$79</f>
        <v>#VALUE!</v>
      </c>
      <c r="J88" s="104" t="s">
        <v>2876</v>
      </c>
      <c r="K88" s="104" t="s">
        <v>510</v>
      </c>
    </row>
    <row r="89" spans="1:11" ht="60" x14ac:dyDescent="0.25">
      <c r="A89" s="8">
        <v>85</v>
      </c>
      <c r="B89" s="301">
        <v>11</v>
      </c>
      <c r="C89" s="157" t="s">
        <v>2744</v>
      </c>
      <c r="D89" s="83" t="s">
        <v>587</v>
      </c>
      <c r="E89" s="84">
        <v>10</v>
      </c>
      <c r="F89" s="84" t="s">
        <v>1029</v>
      </c>
      <c r="G89" s="84">
        <v>48</v>
      </c>
      <c r="H89" s="84">
        <v>48</v>
      </c>
      <c r="I89" s="123">
        <f t="shared" ref="I89:I90" si="1">H89/190</f>
        <v>0.25263157894736843</v>
      </c>
      <c r="J89" s="104" t="s">
        <v>2876</v>
      </c>
      <c r="K89" s="244" t="s">
        <v>597</v>
      </c>
    </row>
    <row r="90" spans="1:11" ht="60" x14ac:dyDescent="0.25">
      <c r="A90" s="8">
        <v>86</v>
      </c>
      <c r="B90" s="301">
        <v>12</v>
      </c>
      <c r="C90" s="157" t="s">
        <v>600</v>
      </c>
      <c r="D90" s="83" t="s">
        <v>587</v>
      </c>
      <c r="E90" s="84">
        <v>10</v>
      </c>
      <c r="F90" s="84" t="s">
        <v>1030</v>
      </c>
      <c r="G90" s="84">
        <v>43</v>
      </c>
      <c r="H90" s="84">
        <v>43</v>
      </c>
      <c r="I90" s="123">
        <f t="shared" si="1"/>
        <v>0.22631578947368422</v>
      </c>
      <c r="J90" s="104" t="s">
        <v>2876</v>
      </c>
      <c r="K90" s="244" t="s">
        <v>597</v>
      </c>
    </row>
    <row r="91" spans="1:11" ht="60" x14ac:dyDescent="0.25">
      <c r="A91" s="8">
        <v>87</v>
      </c>
      <c r="B91" s="301">
        <v>13</v>
      </c>
      <c r="C91" s="83" t="s">
        <v>486</v>
      </c>
      <c r="D91" s="83" t="s">
        <v>473</v>
      </c>
      <c r="E91" s="84">
        <v>10</v>
      </c>
      <c r="F91" s="105" t="s">
        <v>1031</v>
      </c>
      <c r="G91" s="105">
        <v>43</v>
      </c>
      <c r="H91" s="105">
        <v>43</v>
      </c>
      <c r="I91" s="106">
        <v>0.23</v>
      </c>
      <c r="J91" s="104" t="s">
        <v>2876</v>
      </c>
      <c r="K91" s="104" t="s">
        <v>484</v>
      </c>
    </row>
    <row r="92" spans="1:11" ht="60" x14ac:dyDescent="0.25">
      <c r="A92" s="8">
        <v>88</v>
      </c>
      <c r="B92" s="301">
        <v>14</v>
      </c>
      <c r="C92" s="104" t="s">
        <v>2693</v>
      </c>
      <c r="D92" s="83" t="s">
        <v>2687</v>
      </c>
      <c r="E92" s="84">
        <v>10</v>
      </c>
      <c r="F92" s="105" t="s">
        <v>1032</v>
      </c>
      <c r="G92" s="105">
        <v>35</v>
      </c>
      <c r="H92" s="105">
        <v>35</v>
      </c>
      <c r="I92" s="106">
        <v>0.18</v>
      </c>
      <c r="J92" s="104" t="s">
        <v>2876</v>
      </c>
      <c r="K92" s="83" t="s">
        <v>570</v>
      </c>
    </row>
    <row r="93" spans="1:11" ht="60" x14ac:dyDescent="0.25">
      <c r="A93" s="8">
        <v>89</v>
      </c>
      <c r="B93" s="301">
        <v>15</v>
      </c>
      <c r="C93" s="104" t="s">
        <v>554</v>
      </c>
      <c r="D93" s="83" t="s">
        <v>538</v>
      </c>
      <c r="E93" s="84">
        <v>10</v>
      </c>
      <c r="F93" s="105" t="s">
        <v>1033</v>
      </c>
      <c r="G93" s="105">
        <v>34</v>
      </c>
      <c r="H93" s="105">
        <v>34</v>
      </c>
      <c r="I93" s="106">
        <v>0.18</v>
      </c>
      <c r="J93" s="104" t="s">
        <v>2876</v>
      </c>
      <c r="K93" s="83" t="s">
        <v>545</v>
      </c>
    </row>
    <row r="94" spans="1:11" ht="60" x14ac:dyDescent="0.25">
      <c r="A94" s="8">
        <v>90</v>
      </c>
      <c r="B94" s="301">
        <v>16</v>
      </c>
      <c r="C94" s="104" t="s">
        <v>2694</v>
      </c>
      <c r="D94" s="83" t="s">
        <v>2687</v>
      </c>
      <c r="E94" s="84">
        <v>10</v>
      </c>
      <c r="F94" s="105" t="s">
        <v>1034</v>
      </c>
      <c r="G94" s="105">
        <v>18</v>
      </c>
      <c r="H94" s="105">
        <v>18</v>
      </c>
      <c r="I94" s="106">
        <v>0.09</v>
      </c>
      <c r="J94" s="104" t="s">
        <v>2876</v>
      </c>
      <c r="K94" s="83" t="s">
        <v>570</v>
      </c>
    </row>
    <row r="95" spans="1:11" ht="60" x14ac:dyDescent="0.25">
      <c r="A95" s="8">
        <v>91</v>
      </c>
      <c r="B95" s="301">
        <v>17</v>
      </c>
      <c r="C95" s="83" t="s">
        <v>527</v>
      </c>
      <c r="D95" s="83" t="s">
        <v>523</v>
      </c>
      <c r="E95" s="84">
        <v>10</v>
      </c>
      <c r="F95" s="105" t="s">
        <v>1035</v>
      </c>
      <c r="G95" s="84">
        <v>18</v>
      </c>
      <c r="H95" s="84">
        <v>18</v>
      </c>
      <c r="I95" s="123">
        <v>0.09</v>
      </c>
      <c r="J95" s="104" t="s">
        <v>2876</v>
      </c>
      <c r="K95" s="83" t="s">
        <v>531</v>
      </c>
    </row>
    <row r="96" spans="1:11" ht="60" x14ac:dyDescent="0.25">
      <c r="A96" s="8">
        <v>92</v>
      </c>
      <c r="B96" s="301">
        <v>18</v>
      </c>
      <c r="C96" s="157" t="s">
        <v>598</v>
      </c>
      <c r="D96" s="83" t="s">
        <v>587</v>
      </c>
      <c r="E96" s="84">
        <v>10</v>
      </c>
      <c r="F96" s="84" t="s">
        <v>1036</v>
      </c>
      <c r="G96" s="84">
        <v>10</v>
      </c>
      <c r="H96" s="84">
        <v>10</v>
      </c>
      <c r="I96" s="123">
        <f>H96/190</f>
        <v>5.2631578947368418E-2</v>
      </c>
      <c r="J96" s="104" t="s">
        <v>2876</v>
      </c>
      <c r="K96" s="244" t="s">
        <v>597</v>
      </c>
    </row>
    <row r="97" spans="1:12" ht="45.75" x14ac:dyDescent="0.3">
      <c r="A97" s="8">
        <v>93</v>
      </c>
      <c r="B97" s="304">
        <v>1</v>
      </c>
      <c r="C97" s="144" t="s">
        <v>714</v>
      </c>
      <c r="D97" s="21" t="s">
        <v>702</v>
      </c>
      <c r="E97" s="79">
        <v>11</v>
      </c>
      <c r="F97" s="145" t="s">
        <v>1037</v>
      </c>
      <c r="G97" s="145">
        <v>136</v>
      </c>
      <c r="H97" s="145">
        <v>136</v>
      </c>
      <c r="I97" s="120">
        <f>H97/190</f>
        <v>0.71578947368421053</v>
      </c>
      <c r="J97" s="377" t="s">
        <v>2874</v>
      </c>
      <c r="K97" s="144" t="s">
        <v>715</v>
      </c>
      <c r="L97" s="69" t="s">
        <v>1057</v>
      </c>
    </row>
    <row r="98" spans="1:12" ht="60" x14ac:dyDescent="0.25">
      <c r="A98" s="8">
        <v>94</v>
      </c>
      <c r="B98" s="304">
        <v>2</v>
      </c>
      <c r="C98" s="144" t="s">
        <v>463</v>
      </c>
      <c r="D98" s="21" t="s">
        <v>436</v>
      </c>
      <c r="E98" s="79">
        <v>11</v>
      </c>
      <c r="F98" s="145" t="s">
        <v>1038</v>
      </c>
      <c r="G98" s="145">
        <v>136</v>
      </c>
      <c r="H98" s="145">
        <v>136</v>
      </c>
      <c r="I98" s="120">
        <v>0.72</v>
      </c>
      <c r="J98" s="377" t="s">
        <v>2874</v>
      </c>
      <c r="K98" s="144" t="s">
        <v>457</v>
      </c>
    </row>
    <row r="99" spans="1:12" ht="60" x14ac:dyDescent="0.25">
      <c r="A99" s="8">
        <v>95</v>
      </c>
      <c r="B99" s="304">
        <v>3</v>
      </c>
      <c r="C99" s="158" t="s">
        <v>593</v>
      </c>
      <c r="D99" s="21" t="s">
        <v>587</v>
      </c>
      <c r="E99" s="79">
        <v>11</v>
      </c>
      <c r="F99" s="79" t="s">
        <v>1039</v>
      </c>
      <c r="G99" s="79">
        <v>130</v>
      </c>
      <c r="H99" s="79">
        <v>130</v>
      </c>
      <c r="I99" s="124">
        <f>H99/190</f>
        <v>0.68421052631578949</v>
      </c>
      <c r="J99" s="376" t="s">
        <v>2875</v>
      </c>
      <c r="K99" s="147" t="s">
        <v>597</v>
      </c>
    </row>
    <row r="100" spans="1:12" ht="57.6" customHeight="1" x14ac:dyDescent="0.25">
      <c r="A100" s="8">
        <v>96</v>
      </c>
      <c r="B100" s="304">
        <v>4</v>
      </c>
      <c r="C100" s="158" t="s">
        <v>601</v>
      </c>
      <c r="D100" s="21" t="s">
        <v>587</v>
      </c>
      <c r="E100" s="79">
        <v>11</v>
      </c>
      <c r="F100" s="79" t="s">
        <v>1040</v>
      </c>
      <c r="G100" s="79">
        <v>127</v>
      </c>
      <c r="H100" s="79">
        <v>127</v>
      </c>
      <c r="I100" s="124">
        <f>H100/190</f>
        <v>0.66842105263157892</v>
      </c>
      <c r="J100" s="376" t="s">
        <v>2875</v>
      </c>
      <c r="K100" s="147" t="s">
        <v>597</v>
      </c>
    </row>
    <row r="101" spans="1:12" ht="45" x14ac:dyDescent="0.25">
      <c r="A101" s="8">
        <v>97</v>
      </c>
      <c r="B101" s="304">
        <v>5</v>
      </c>
      <c r="C101" s="144" t="s">
        <v>705</v>
      </c>
      <c r="D101" s="21" t="s">
        <v>702</v>
      </c>
      <c r="E101" s="79">
        <v>11</v>
      </c>
      <c r="F101" s="145" t="s">
        <v>1041</v>
      </c>
      <c r="G101" s="145">
        <v>119</v>
      </c>
      <c r="H101" s="145">
        <v>119</v>
      </c>
      <c r="I101" s="120">
        <f t="shared" ref="I101" si="2">H101/190</f>
        <v>0.62631578947368416</v>
      </c>
      <c r="J101" s="376" t="s">
        <v>2875</v>
      </c>
      <c r="K101" s="144" t="s">
        <v>715</v>
      </c>
    </row>
    <row r="102" spans="1:12" ht="60" x14ac:dyDescent="0.25">
      <c r="A102" s="8">
        <v>98</v>
      </c>
      <c r="B102" s="304">
        <v>6</v>
      </c>
      <c r="C102" s="158" t="s">
        <v>2745</v>
      </c>
      <c r="D102" s="21" t="s">
        <v>587</v>
      </c>
      <c r="E102" s="79">
        <v>11</v>
      </c>
      <c r="F102" s="79" t="s">
        <v>1042</v>
      </c>
      <c r="G102" s="79">
        <v>118</v>
      </c>
      <c r="H102" s="79">
        <v>118</v>
      </c>
      <c r="I102" s="124">
        <f>H102/190</f>
        <v>0.62105263157894741</v>
      </c>
      <c r="J102" s="376" t="s">
        <v>2875</v>
      </c>
      <c r="K102" s="147" t="s">
        <v>597</v>
      </c>
    </row>
    <row r="103" spans="1:12" ht="45" x14ac:dyDescent="0.25">
      <c r="A103" s="8">
        <v>99</v>
      </c>
      <c r="B103" s="304">
        <v>7</v>
      </c>
      <c r="C103" s="144" t="s">
        <v>2475</v>
      </c>
      <c r="D103" s="21" t="s">
        <v>391</v>
      </c>
      <c r="E103" s="79">
        <v>11</v>
      </c>
      <c r="F103" s="145" t="s">
        <v>1043</v>
      </c>
      <c r="G103" s="145">
        <v>110</v>
      </c>
      <c r="H103" s="145">
        <v>110</v>
      </c>
      <c r="I103" s="145">
        <v>58</v>
      </c>
      <c r="J103" s="376" t="s">
        <v>2875</v>
      </c>
      <c r="K103" s="144" t="s">
        <v>398</v>
      </c>
    </row>
    <row r="104" spans="1:12" ht="45" x14ac:dyDescent="0.25">
      <c r="A104" s="8">
        <v>100</v>
      </c>
      <c r="B104" s="304">
        <v>8</v>
      </c>
      <c r="C104" s="144" t="s">
        <v>716</v>
      </c>
      <c r="D104" s="21" t="s">
        <v>702</v>
      </c>
      <c r="E104" s="79">
        <v>11</v>
      </c>
      <c r="F104" s="145" t="s">
        <v>1044</v>
      </c>
      <c r="G104" s="145">
        <v>107</v>
      </c>
      <c r="H104" s="145">
        <v>107</v>
      </c>
      <c r="I104" s="120">
        <f t="shared" ref="I104" si="3">H104/190</f>
        <v>0.56315789473684208</v>
      </c>
      <c r="J104" s="376" t="s">
        <v>2875</v>
      </c>
      <c r="K104" s="144" t="s">
        <v>715</v>
      </c>
    </row>
    <row r="105" spans="1:12" ht="60" x14ac:dyDescent="0.25">
      <c r="A105" s="8">
        <v>101</v>
      </c>
      <c r="B105" s="304">
        <v>9</v>
      </c>
      <c r="C105" s="144" t="s">
        <v>2662</v>
      </c>
      <c r="D105" s="21" t="s">
        <v>538</v>
      </c>
      <c r="E105" s="79">
        <v>11</v>
      </c>
      <c r="F105" s="145" t="s">
        <v>1045</v>
      </c>
      <c r="G105" s="145">
        <v>102</v>
      </c>
      <c r="H105" s="145">
        <v>102</v>
      </c>
      <c r="I105" s="120">
        <v>0.54</v>
      </c>
      <c r="J105" s="376" t="s">
        <v>2875</v>
      </c>
      <c r="K105" s="21" t="s">
        <v>545</v>
      </c>
    </row>
    <row r="106" spans="1:12" ht="60" x14ac:dyDescent="0.25">
      <c r="A106" s="8">
        <v>102</v>
      </c>
      <c r="B106" s="304">
        <v>10</v>
      </c>
      <c r="C106" s="158" t="s">
        <v>2748</v>
      </c>
      <c r="D106" s="21" t="s">
        <v>587</v>
      </c>
      <c r="E106" s="79">
        <v>11</v>
      </c>
      <c r="F106" s="79" t="s">
        <v>1046</v>
      </c>
      <c r="G106" s="79">
        <v>92</v>
      </c>
      <c r="H106" s="79">
        <v>92</v>
      </c>
      <c r="I106" s="124">
        <f>H106/190</f>
        <v>0.48421052631578948</v>
      </c>
      <c r="J106" s="21" t="s">
        <v>2876</v>
      </c>
      <c r="K106" s="147" t="s">
        <v>597</v>
      </c>
    </row>
    <row r="107" spans="1:12" ht="45" x14ac:dyDescent="0.25">
      <c r="A107" s="8">
        <v>103</v>
      </c>
      <c r="B107" s="304">
        <v>11</v>
      </c>
      <c r="C107" s="144" t="s">
        <v>706</v>
      </c>
      <c r="D107" s="21" t="s">
        <v>702</v>
      </c>
      <c r="E107" s="79">
        <v>11</v>
      </c>
      <c r="F107" s="145" t="s">
        <v>1047</v>
      </c>
      <c r="G107" s="145">
        <v>89</v>
      </c>
      <c r="H107" s="145">
        <v>89</v>
      </c>
      <c r="I107" s="120">
        <f t="shared" ref="I107:I108" si="4">H107/190</f>
        <v>0.46842105263157896</v>
      </c>
      <c r="J107" s="21" t="s">
        <v>2876</v>
      </c>
      <c r="K107" s="144" t="s">
        <v>715</v>
      </c>
    </row>
    <row r="108" spans="1:12" ht="60" x14ac:dyDescent="0.25">
      <c r="A108" s="8">
        <v>104</v>
      </c>
      <c r="B108" s="304">
        <v>12</v>
      </c>
      <c r="C108" s="144" t="s">
        <v>508</v>
      </c>
      <c r="D108" s="21" t="s">
        <v>2608</v>
      </c>
      <c r="E108" s="79">
        <v>11</v>
      </c>
      <c r="F108" s="145" t="s">
        <v>1048</v>
      </c>
      <c r="G108" s="145">
        <v>88</v>
      </c>
      <c r="H108" s="145">
        <v>88</v>
      </c>
      <c r="I108" s="254">
        <f t="shared" si="4"/>
        <v>0.4631578947368421</v>
      </c>
      <c r="J108" s="21" t="s">
        <v>2876</v>
      </c>
      <c r="K108" s="144" t="s">
        <v>510</v>
      </c>
    </row>
    <row r="109" spans="1:12" ht="45" x14ac:dyDescent="0.25">
      <c r="A109" s="8">
        <v>105</v>
      </c>
      <c r="B109" s="304">
        <v>13</v>
      </c>
      <c r="C109" s="144" t="s">
        <v>2472</v>
      </c>
      <c r="D109" s="21" t="s">
        <v>391</v>
      </c>
      <c r="E109" s="79">
        <v>11</v>
      </c>
      <c r="F109" s="145" t="s">
        <v>1049</v>
      </c>
      <c r="G109" s="145">
        <v>86</v>
      </c>
      <c r="H109" s="145">
        <v>86</v>
      </c>
      <c r="I109" s="145">
        <v>45</v>
      </c>
      <c r="J109" s="21" t="s">
        <v>2876</v>
      </c>
      <c r="K109" s="144" t="s">
        <v>398</v>
      </c>
    </row>
    <row r="110" spans="1:12" ht="60" x14ac:dyDescent="0.25">
      <c r="A110" s="8">
        <v>106</v>
      </c>
      <c r="B110" s="304">
        <v>14</v>
      </c>
      <c r="C110" s="158" t="s">
        <v>607</v>
      </c>
      <c r="D110" s="21" t="s">
        <v>587</v>
      </c>
      <c r="E110" s="79">
        <v>11</v>
      </c>
      <c r="F110" s="79" t="s">
        <v>1050</v>
      </c>
      <c r="G110" s="79">
        <v>69</v>
      </c>
      <c r="H110" s="79">
        <v>69</v>
      </c>
      <c r="I110" s="124">
        <f>H110/190</f>
        <v>0.36315789473684212</v>
      </c>
      <c r="J110" s="21" t="s">
        <v>2876</v>
      </c>
      <c r="K110" s="147" t="s">
        <v>597</v>
      </c>
    </row>
    <row r="111" spans="1:12" ht="60" x14ac:dyDescent="0.25">
      <c r="A111" s="8">
        <v>107</v>
      </c>
      <c r="B111" s="304">
        <v>15</v>
      </c>
      <c r="C111" s="21" t="s">
        <v>2581</v>
      </c>
      <c r="D111" s="21" t="s">
        <v>473</v>
      </c>
      <c r="E111" s="79">
        <v>11</v>
      </c>
      <c r="F111" s="145" t="s">
        <v>1051</v>
      </c>
      <c r="G111" s="145">
        <v>67</v>
      </c>
      <c r="H111" s="145">
        <v>67</v>
      </c>
      <c r="I111" s="120">
        <v>0.35</v>
      </c>
      <c r="J111" s="21" t="s">
        <v>2876</v>
      </c>
      <c r="K111" s="144" t="s">
        <v>484</v>
      </c>
    </row>
    <row r="112" spans="1:12" ht="60" x14ac:dyDescent="0.25">
      <c r="A112" s="8">
        <v>108</v>
      </c>
      <c r="B112" s="304">
        <v>16</v>
      </c>
      <c r="C112" s="144" t="s">
        <v>430</v>
      </c>
      <c r="D112" s="21" t="s">
        <v>2499</v>
      </c>
      <c r="E112" s="79">
        <v>11</v>
      </c>
      <c r="F112" s="145" t="s">
        <v>1052</v>
      </c>
      <c r="G112" s="145">
        <v>64</v>
      </c>
      <c r="H112" s="145">
        <v>64</v>
      </c>
      <c r="I112" s="120">
        <v>0.34</v>
      </c>
      <c r="J112" s="21" t="s">
        <v>2876</v>
      </c>
      <c r="K112" s="21" t="s">
        <v>424</v>
      </c>
    </row>
    <row r="113" spans="1:11" ht="45" x14ac:dyDescent="0.25">
      <c r="A113" s="8">
        <v>109</v>
      </c>
      <c r="B113" s="304">
        <v>17</v>
      </c>
      <c r="C113" s="144" t="s">
        <v>2476</v>
      </c>
      <c r="D113" s="21" t="s">
        <v>391</v>
      </c>
      <c r="E113" s="79">
        <v>11</v>
      </c>
      <c r="F113" s="145" t="s">
        <v>1053</v>
      </c>
      <c r="G113" s="145">
        <v>29</v>
      </c>
      <c r="H113" s="145">
        <v>29</v>
      </c>
      <c r="I113" s="145">
        <v>15</v>
      </c>
      <c r="J113" s="21" t="s">
        <v>2876</v>
      </c>
      <c r="K113" s="144" t="s">
        <v>398</v>
      </c>
    </row>
    <row r="114" spans="1:11" ht="75" x14ac:dyDescent="0.25">
      <c r="A114" s="8">
        <v>110</v>
      </c>
      <c r="B114" s="304">
        <v>18</v>
      </c>
      <c r="C114" s="144" t="s">
        <v>658</v>
      </c>
      <c r="D114" s="21" t="s">
        <v>2799</v>
      </c>
      <c r="E114" s="79">
        <v>11</v>
      </c>
      <c r="F114" s="145" t="s">
        <v>1054</v>
      </c>
      <c r="G114" s="145">
        <v>25</v>
      </c>
      <c r="H114" s="145">
        <v>25</v>
      </c>
      <c r="I114" s="120">
        <v>0.13</v>
      </c>
      <c r="J114" s="21" t="s">
        <v>2876</v>
      </c>
      <c r="K114" s="144" t="s">
        <v>661</v>
      </c>
    </row>
    <row r="115" spans="1:11" ht="60" x14ac:dyDescent="0.25">
      <c r="A115" s="8">
        <v>111</v>
      </c>
      <c r="B115" s="304">
        <v>19</v>
      </c>
      <c r="C115" s="144" t="s">
        <v>428</v>
      </c>
      <c r="D115" s="21" t="s">
        <v>2499</v>
      </c>
      <c r="E115" s="79">
        <v>11</v>
      </c>
      <c r="F115" s="145" t="s">
        <v>1055</v>
      </c>
      <c r="G115" s="145">
        <v>25</v>
      </c>
      <c r="H115" s="145">
        <v>25</v>
      </c>
      <c r="I115" s="120">
        <v>0.13</v>
      </c>
      <c r="J115" s="21" t="s">
        <v>2876</v>
      </c>
      <c r="K115" s="21" t="s">
        <v>424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7"/>
  <sheetViews>
    <sheetView zoomScale="70" zoomScaleNormal="70" workbookViewId="0">
      <selection activeCell="M8" sqref="M8"/>
    </sheetView>
  </sheetViews>
  <sheetFormatPr defaultRowHeight="15" x14ac:dyDescent="0.25"/>
  <cols>
    <col min="1" max="1" width="8.85546875" style="341"/>
    <col min="2" max="2" width="11.7109375" style="207" customWidth="1"/>
    <col min="3" max="3" width="34.7109375" customWidth="1"/>
    <col min="4" max="4" width="58.140625" style="169" customWidth="1"/>
    <col min="5" max="5" width="9.140625" style="68"/>
    <col min="6" max="6" width="30.85546875" style="68" customWidth="1"/>
    <col min="7" max="7" width="13.7109375" style="68" customWidth="1"/>
    <col min="8" max="8" width="12.140625" style="68" customWidth="1"/>
    <col min="9" max="9" width="12.42578125" style="68" customWidth="1"/>
    <col min="10" max="10" width="14.85546875" customWidth="1"/>
    <col min="11" max="11" width="35.85546875" style="169" customWidth="1"/>
    <col min="12" max="12" width="18.7109375" customWidth="1"/>
  </cols>
  <sheetData>
    <row r="2" spans="1:12" ht="18.75" x14ac:dyDescent="0.25">
      <c r="B2" s="409" t="s">
        <v>1212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C3" s="64"/>
      <c r="J3" s="64"/>
      <c r="L3" s="64"/>
    </row>
    <row r="4" spans="1:12" ht="45" x14ac:dyDescent="0.25">
      <c r="B4" s="340" t="s">
        <v>155</v>
      </c>
      <c r="C4" s="62" t="s">
        <v>2</v>
      </c>
      <c r="D4" s="170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67" t="s">
        <v>6</v>
      </c>
      <c r="J4" s="66" t="s">
        <v>7</v>
      </c>
      <c r="K4" s="170" t="s">
        <v>5</v>
      </c>
      <c r="L4" s="63" t="s">
        <v>157</v>
      </c>
    </row>
    <row r="5" spans="1:12" ht="45" customHeight="1" x14ac:dyDescent="0.3">
      <c r="A5" s="8">
        <v>1</v>
      </c>
      <c r="B5" s="342">
        <v>1</v>
      </c>
      <c r="C5" s="72" t="s">
        <v>472</v>
      </c>
      <c r="D5" s="90" t="s">
        <v>473</v>
      </c>
      <c r="E5" s="73">
        <v>7</v>
      </c>
      <c r="F5" s="88" t="s">
        <v>1059</v>
      </c>
      <c r="G5" s="88">
        <v>63</v>
      </c>
      <c r="H5" s="88">
        <v>63</v>
      </c>
      <c r="I5" s="89">
        <v>0.84</v>
      </c>
      <c r="J5" s="391" t="s">
        <v>2874</v>
      </c>
      <c r="K5" s="171" t="s">
        <v>2582</v>
      </c>
      <c r="L5" s="69" t="s">
        <v>1211</v>
      </c>
    </row>
    <row r="6" spans="1:12" ht="75" x14ac:dyDescent="0.25">
      <c r="A6" s="8">
        <v>2</v>
      </c>
      <c r="B6" s="346">
        <v>2</v>
      </c>
      <c r="C6" s="87" t="s">
        <v>2810</v>
      </c>
      <c r="D6" s="90" t="s">
        <v>2799</v>
      </c>
      <c r="E6" s="73">
        <v>7</v>
      </c>
      <c r="F6" s="88" t="s">
        <v>1060</v>
      </c>
      <c r="G6" s="88">
        <v>53</v>
      </c>
      <c r="H6" s="88">
        <v>53</v>
      </c>
      <c r="I6" s="89">
        <v>0.71</v>
      </c>
      <c r="J6" s="391" t="s">
        <v>2887</v>
      </c>
      <c r="K6" s="171" t="s">
        <v>2811</v>
      </c>
    </row>
    <row r="7" spans="1:12" ht="45" x14ac:dyDescent="0.25">
      <c r="A7" s="8">
        <v>3</v>
      </c>
      <c r="B7" s="342">
        <v>3</v>
      </c>
      <c r="C7" s="87" t="s">
        <v>2861</v>
      </c>
      <c r="D7" s="90" t="s">
        <v>702</v>
      </c>
      <c r="E7" s="73">
        <v>7</v>
      </c>
      <c r="F7" s="88" t="s">
        <v>1061</v>
      </c>
      <c r="G7" s="88">
        <v>46</v>
      </c>
      <c r="H7" s="88">
        <v>46</v>
      </c>
      <c r="I7" s="89">
        <f>H7/75</f>
        <v>0.61333333333333329</v>
      </c>
      <c r="J7" s="391" t="s">
        <v>2887</v>
      </c>
      <c r="K7" s="171" t="s">
        <v>2879</v>
      </c>
    </row>
    <row r="8" spans="1:12" ht="60" x14ac:dyDescent="0.25">
      <c r="A8" s="8">
        <v>4</v>
      </c>
      <c r="B8" s="346">
        <v>4</v>
      </c>
      <c r="C8" s="160" t="s">
        <v>604</v>
      </c>
      <c r="D8" s="137" t="s">
        <v>587</v>
      </c>
      <c r="E8" s="73">
        <v>7</v>
      </c>
      <c r="F8" s="88" t="s">
        <v>1062</v>
      </c>
      <c r="G8" s="88">
        <v>45</v>
      </c>
      <c r="H8" s="88">
        <v>45</v>
      </c>
      <c r="I8" s="89">
        <f>H8/75</f>
        <v>0.6</v>
      </c>
      <c r="J8" s="391" t="s">
        <v>2887</v>
      </c>
      <c r="K8" s="137" t="s">
        <v>2749</v>
      </c>
    </row>
    <row r="9" spans="1:12" ht="60" x14ac:dyDescent="0.25">
      <c r="A9" s="8">
        <v>5</v>
      </c>
      <c r="B9" s="342">
        <v>5</v>
      </c>
      <c r="C9" s="87" t="s">
        <v>466</v>
      </c>
      <c r="D9" s="90" t="s">
        <v>436</v>
      </c>
      <c r="E9" s="73">
        <v>7</v>
      </c>
      <c r="F9" s="88" t="s">
        <v>1063</v>
      </c>
      <c r="G9" s="88">
        <v>44</v>
      </c>
      <c r="H9" s="88">
        <v>44</v>
      </c>
      <c r="I9" s="89">
        <v>0.59</v>
      </c>
      <c r="J9" s="391" t="s">
        <v>2887</v>
      </c>
      <c r="K9" s="171" t="s">
        <v>2541</v>
      </c>
    </row>
    <row r="10" spans="1:12" ht="60" x14ac:dyDescent="0.25">
      <c r="A10" s="8">
        <v>6</v>
      </c>
      <c r="B10" s="346">
        <v>6</v>
      </c>
      <c r="C10" s="134" t="s">
        <v>589</v>
      </c>
      <c r="D10" s="137" t="s">
        <v>587</v>
      </c>
      <c r="E10" s="73">
        <v>7</v>
      </c>
      <c r="F10" s="88" t="s">
        <v>1064</v>
      </c>
      <c r="G10" s="88">
        <v>43</v>
      </c>
      <c r="H10" s="88">
        <v>43</v>
      </c>
      <c r="I10" s="89">
        <f>H10/75</f>
        <v>0.57333333333333336</v>
      </c>
      <c r="J10" s="391" t="s">
        <v>2887</v>
      </c>
      <c r="K10" s="137" t="s">
        <v>2749</v>
      </c>
    </row>
    <row r="11" spans="1:12" ht="60" x14ac:dyDescent="0.25">
      <c r="A11" s="8">
        <v>7</v>
      </c>
      <c r="B11" s="342">
        <v>7</v>
      </c>
      <c r="C11" s="87" t="s">
        <v>2695</v>
      </c>
      <c r="D11" s="90" t="s">
        <v>556</v>
      </c>
      <c r="E11" s="73">
        <v>7</v>
      </c>
      <c r="F11" s="88" t="s">
        <v>1065</v>
      </c>
      <c r="G11" s="88">
        <v>38</v>
      </c>
      <c r="H11" s="88">
        <v>38</v>
      </c>
      <c r="I11" s="89">
        <v>0.51</v>
      </c>
      <c r="J11" s="391" t="s">
        <v>2887</v>
      </c>
      <c r="K11" s="171" t="s">
        <v>2696</v>
      </c>
    </row>
    <row r="12" spans="1:12" ht="60" x14ac:dyDescent="0.25">
      <c r="A12" s="8">
        <v>8</v>
      </c>
      <c r="B12" s="346">
        <v>8</v>
      </c>
      <c r="C12" s="87" t="s">
        <v>497</v>
      </c>
      <c r="D12" s="90" t="s">
        <v>2608</v>
      </c>
      <c r="E12" s="73">
        <v>7</v>
      </c>
      <c r="F12" s="88" t="s">
        <v>1066</v>
      </c>
      <c r="G12" s="88">
        <v>37</v>
      </c>
      <c r="H12" s="88">
        <v>37</v>
      </c>
      <c r="I12" s="89">
        <f>H12/75</f>
        <v>0.49333333333333335</v>
      </c>
      <c r="J12" s="391" t="s">
        <v>2887</v>
      </c>
      <c r="K12" s="171" t="s">
        <v>2612</v>
      </c>
    </row>
    <row r="13" spans="1:12" ht="60" x14ac:dyDescent="0.25">
      <c r="A13" s="8">
        <v>9</v>
      </c>
      <c r="B13" s="342">
        <v>9</v>
      </c>
      <c r="C13" s="134" t="s">
        <v>594</v>
      </c>
      <c r="D13" s="137" t="s">
        <v>587</v>
      </c>
      <c r="E13" s="73">
        <v>7</v>
      </c>
      <c r="F13" s="88" t="s">
        <v>2750</v>
      </c>
      <c r="G13" s="88">
        <v>37</v>
      </c>
      <c r="H13" s="88">
        <v>37</v>
      </c>
      <c r="I13" s="89">
        <f>H13/75</f>
        <v>0.49333333333333335</v>
      </c>
      <c r="J13" s="391" t="s">
        <v>2887</v>
      </c>
      <c r="K13" s="137" t="s">
        <v>2749</v>
      </c>
    </row>
    <row r="14" spans="1:12" ht="45" x14ac:dyDescent="0.25">
      <c r="A14" s="8">
        <v>10</v>
      </c>
      <c r="B14" s="346">
        <v>10</v>
      </c>
      <c r="C14" s="87" t="s">
        <v>2880</v>
      </c>
      <c r="D14" s="90" t="s">
        <v>702</v>
      </c>
      <c r="E14" s="73">
        <v>7</v>
      </c>
      <c r="F14" s="88" t="s">
        <v>1067</v>
      </c>
      <c r="G14" s="88">
        <v>36</v>
      </c>
      <c r="H14" s="88">
        <v>36</v>
      </c>
      <c r="I14" s="89">
        <f t="shared" ref="I14" si="0">H14/75</f>
        <v>0.48</v>
      </c>
      <c r="J14" s="391" t="s">
        <v>2887</v>
      </c>
      <c r="K14" s="171" t="s">
        <v>2879</v>
      </c>
    </row>
    <row r="15" spans="1:12" ht="60" x14ac:dyDescent="0.25">
      <c r="A15" s="8">
        <v>11</v>
      </c>
      <c r="B15" s="342">
        <v>11</v>
      </c>
      <c r="C15" s="72" t="s">
        <v>478</v>
      </c>
      <c r="D15" s="90" t="s">
        <v>473</v>
      </c>
      <c r="E15" s="73">
        <v>7</v>
      </c>
      <c r="F15" s="88" t="s">
        <v>1068</v>
      </c>
      <c r="G15" s="88">
        <v>35</v>
      </c>
      <c r="H15" s="88">
        <v>35</v>
      </c>
      <c r="I15" s="89">
        <v>0.47</v>
      </c>
      <c r="J15" s="391" t="s">
        <v>2887</v>
      </c>
      <c r="K15" s="171" t="s">
        <v>2582</v>
      </c>
    </row>
    <row r="16" spans="1:12" ht="45" x14ac:dyDescent="0.25">
      <c r="A16" s="8">
        <v>12</v>
      </c>
      <c r="B16" s="346">
        <v>12</v>
      </c>
      <c r="C16" s="87" t="s">
        <v>718</v>
      </c>
      <c r="D16" s="90" t="s">
        <v>702</v>
      </c>
      <c r="E16" s="73">
        <v>7</v>
      </c>
      <c r="F16" s="88" t="s">
        <v>1069</v>
      </c>
      <c r="G16" s="88">
        <v>34</v>
      </c>
      <c r="H16" s="88">
        <v>34</v>
      </c>
      <c r="I16" s="89">
        <f t="shared" ref="I16" si="1">H16/75</f>
        <v>0.45333333333333331</v>
      </c>
      <c r="J16" s="391" t="s">
        <v>2887</v>
      </c>
      <c r="K16" s="171" t="s">
        <v>2879</v>
      </c>
    </row>
    <row r="17" spans="1:11" ht="60" x14ac:dyDescent="0.25">
      <c r="A17" s="8">
        <v>13</v>
      </c>
      <c r="B17" s="342">
        <v>13</v>
      </c>
      <c r="C17" s="72" t="s">
        <v>476</v>
      </c>
      <c r="D17" s="90" t="s">
        <v>473</v>
      </c>
      <c r="E17" s="73">
        <v>7</v>
      </c>
      <c r="F17" s="88" t="s">
        <v>1070</v>
      </c>
      <c r="G17" s="88">
        <v>33</v>
      </c>
      <c r="H17" s="88">
        <v>33</v>
      </c>
      <c r="I17" s="89">
        <v>0.44</v>
      </c>
      <c r="J17" s="391" t="s">
        <v>2887</v>
      </c>
      <c r="K17" s="171" t="s">
        <v>2582</v>
      </c>
    </row>
    <row r="18" spans="1:11" ht="75" x14ac:dyDescent="0.25">
      <c r="A18" s="8">
        <v>14</v>
      </c>
      <c r="B18" s="346">
        <v>14</v>
      </c>
      <c r="C18" s="87" t="s">
        <v>2812</v>
      </c>
      <c r="D18" s="90" t="s">
        <v>2799</v>
      </c>
      <c r="E18" s="73">
        <v>7</v>
      </c>
      <c r="F18" s="88" t="s">
        <v>1071</v>
      </c>
      <c r="G18" s="88">
        <v>32</v>
      </c>
      <c r="H18" s="88">
        <v>32</v>
      </c>
      <c r="I18" s="89">
        <v>0.43</v>
      </c>
      <c r="J18" s="391" t="s">
        <v>2887</v>
      </c>
      <c r="K18" s="171" t="s">
        <v>2811</v>
      </c>
    </row>
    <row r="19" spans="1:11" ht="60" x14ac:dyDescent="0.25">
      <c r="A19" s="8">
        <v>15</v>
      </c>
      <c r="B19" s="342">
        <v>15</v>
      </c>
      <c r="C19" s="87" t="s">
        <v>2770</v>
      </c>
      <c r="D19" s="90" t="s">
        <v>1623</v>
      </c>
      <c r="E19" s="73">
        <v>7</v>
      </c>
      <c r="F19" s="88" t="s">
        <v>1072</v>
      </c>
      <c r="G19" s="88">
        <v>26</v>
      </c>
      <c r="H19" s="88">
        <v>26</v>
      </c>
      <c r="I19" s="89">
        <v>0.35</v>
      </c>
      <c r="J19" s="87" t="s">
        <v>2876</v>
      </c>
      <c r="K19" s="171" t="s">
        <v>2771</v>
      </c>
    </row>
    <row r="20" spans="1:11" ht="60" x14ac:dyDescent="0.25">
      <c r="A20" s="8">
        <v>16</v>
      </c>
      <c r="B20" s="346">
        <v>16</v>
      </c>
      <c r="C20" s="72" t="s">
        <v>2583</v>
      </c>
      <c r="D20" s="90" t="s">
        <v>473</v>
      </c>
      <c r="E20" s="73">
        <v>7</v>
      </c>
      <c r="F20" s="88" t="s">
        <v>1073</v>
      </c>
      <c r="G20" s="88">
        <v>24</v>
      </c>
      <c r="H20" s="88">
        <v>24</v>
      </c>
      <c r="I20" s="89">
        <v>0.32</v>
      </c>
      <c r="J20" s="87" t="s">
        <v>2876</v>
      </c>
      <c r="K20" s="171" t="s">
        <v>2582</v>
      </c>
    </row>
    <row r="21" spans="1:11" ht="45" x14ac:dyDescent="0.25">
      <c r="A21" s="8">
        <v>17</v>
      </c>
      <c r="B21" s="342">
        <v>17</v>
      </c>
      <c r="C21" s="87" t="s">
        <v>2877</v>
      </c>
      <c r="D21" s="90" t="s">
        <v>702</v>
      </c>
      <c r="E21" s="73">
        <v>7</v>
      </c>
      <c r="F21" s="88" t="s">
        <v>1074</v>
      </c>
      <c r="G21" s="88">
        <v>21</v>
      </c>
      <c r="H21" s="88">
        <v>21</v>
      </c>
      <c r="I21" s="89">
        <f t="shared" ref="I21" si="2">H21/75</f>
        <v>0.28000000000000003</v>
      </c>
      <c r="J21" s="87" t="s">
        <v>2876</v>
      </c>
      <c r="K21" s="171" t="s">
        <v>2879</v>
      </c>
    </row>
    <row r="22" spans="1:11" ht="60" x14ac:dyDescent="0.25">
      <c r="A22" s="8">
        <v>18</v>
      </c>
      <c r="B22" s="346">
        <v>18</v>
      </c>
      <c r="C22" s="87" t="s">
        <v>555</v>
      </c>
      <c r="D22" s="90" t="s">
        <v>556</v>
      </c>
      <c r="E22" s="73">
        <v>7</v>
      </c>
      <c r="F22" s="88" t="s">
        <v>1075</v>
      </c>
      <c r="G22" s="88">
        <v>18</v>
      </c>
      <c r="H22" s="88">
        <v>18</v>
      </c>
      <c r="I22" s="89">
        <v>0.24</v>
      </c>
      <c r="J22" s="87" t="s">
        <v>2876</v>
      </c>
      <c r="K22" s="171" t="s">
        <v>2696</v>
      </c>
    </row>
    <row r="23" spans="1:11" ht="45" x14ac:dyDescent="0.25">
      <c r="A23" s="8">
        <v>19</v>
      </c>
      <c r="B23" s="342">
        <v>19</v>
      </c>
      <c r="C23" s="87" t="s">
        <v>2790</v>
      </c>
      <c r="D23" s="90" t="s">
        <v>2791</v>
      </c>
      <c r="E23" s="73">
        <v>7</v>
      </c>
      <c r="F23" s="88" t="s">
        <v>1076</v>
      </c>
      <c r="G23" s="88">
        <v>16</v>
      </c>
      <c r="H23" s="88">
        <v>16</v>
      </c>
      <c r="I23" s="89">
        <v>0.21</v>
      </c>
      <c r="J23" s="87" t="s">
        <v>2876</v>
      </c>
      <c r="K23" s="171" t="s">
        <v>2792</v>
      </c>
    </row>
    <row r="24" spans="1:11" ht="60" x14ac:dyDescent="0.25">
      <c r="A24" s="8">
        <v>20</v>
      </c>
      <c r="B24" s="346">
        <v>20</v>
      </c>
      <c r="C24" s="87" t="s">
        <v>2508</v>
      </c>
      <c r="D24" s="90" t="s">
        <v>2499</v>
      </c>
      <c r="E24" s="73">
        <v>7</v>
      </c>
      <c r="F24" s="88" t="s">
        <v>1077</v>
      </c>
      <c r="G24" s="88">
        <v>12</v>
      </c>
      <c r="H24" s="88">
        <v>12</v>
      </c>
      <c r="I24" s="89">
        <v>0.16</v>
      </c>
      <c r="J24" s="87" t="s">
        <v>2876</v>
      </c>
      <c r="K24" s="171" t="s">
        <v>2509</v>
      </c>
    </row>
    <row r="25" spans="1:11" ht="60" x14ac:dyDescent="0.25">
      <c r="A25" s="8">
        <v>21</v>
      </c>
      <c r="B25" s="342">
        <v>21</v>
      </c>
      <c r="C25" s="87" t="s">
        <v>500</v>
      </c>
      <c r="D25" s="90" t="s">
        <v>2608</v>
      </c>
      <c r="E25" s="73">
        <v>7</v>
      </c>
      <c r="F25" s="88" t="s">
        <v>1078</v>
      </c>
      <c r="G25" s="88">
        <v>11</v>
      </c>
      <c r="H25" s="88">
        <v>11</v>
      </c>
      <c r="I25" s="91" t="e">
        <f>H25/$L$5</f>
        <v>#VALUE!</v>
      </c>
      <c r="J25" s="87" t="s">
        <v>2876</v>
      </c>
      <c r="K25" s="171" t="s">
        <v>2612</v>
      </c>
    </row>
    <row r="26" spans="1:11" ht="45" x14ac:dyDescent="0.25">
      <c r="A26" s="8">
        <v>22</v>
      </c>
      <c r="B26" s="346">
        <v>22</v>
      </c>
      <c r="C26" s="87" t="s">
        <v>2862</v>
      </c>
      <c r="D26" s="90" t="s">
        <v>702</v>
      </c>
      <c r="E26" s="73">
        <v>7</v>
      </c>
      <c r="F26" s="88" t="s">
        <v>1079</v>
      </c>
      <c r="G26" s="88">
        <v>11</v>
      </c>
      <c r="H26" s="88">
        <v>11</v>
      </c>
      <c r="I26" s="89">
        <f t="shared" ref="I26" si="3">H26/75</f>
        <v>0.14666666666666667</v>
      </c>
      <c r="J26" s="87" t="s">
        <v>2876</v>
      </c>
      <c r="K26" s="171" t="s">
        <v>2879</v>
      </c>
    </row>
    <row r="27" spans="1:11" ht="60" x14ac:dyDescent="0.25">
      <c r="A27" s="8">
        <v>23</v>
      </c>
      <c r="B27" s="342">
        <v>23</v>
      </c>
      <c r="C27" s="87" t="s">
        <v>2697</v>
      </c>
      <c r="D27" s="90" t="s">
        <v>556</v>
      </c>
      <c r="E27" s="73">
        <v>7</v>
      </c>
      <c r="F27" s="88" t="s">
        <v>1080</v>
      </c>
      <c r="G27" s="88">
        <v>6</v>
      </c>
      <c r="H27" s="88">
        <v>6</v>
      </c>
      <c r="I27" s="89">
        <v>0.08</v>
      </c>
      <c r="J27" s="87" t="s">
        <v>2876</v>
      </c>
      <c r="K27" s="171" t="s">
        <v>2696</v>
      </c>
    </row>
    <row r="28" spans="1:11" ht="60" x14ac:dyDescent="0.25">
      <c r="A28" s="8">
        <v>24</v>
      </c>
      <c r="B28" s="346">
        <v>24</v>
      </c>
      <c r="C28" s="87" t="s">
        <v>2772</v>
      </c>
      <c r="D28" s="90" t="s">
        <v>1623</v>
      </c>
      <c r="E28" s="73">
        <v>7</v>
      </c>
      <c r="F28" s="88" t="s">
        <v>1081</v>
      </c>
      <c r="G28" s="88">
        <v>6</v>
      </c>
      <c r="H28" s="88">
        <v>6</v>
      </c>
      <c r="I28" s="89">
        <v>0.08</v>
      </c>
      <c r="J28" s="87" t="s">
        <v>2876</v>
      </c>
      <c r="K28" s="171" t="s">
        <v>2771</v>
      </c>
    </row>
    <row r="29" spans="1:11" ht="75" x14ac:dyDescent="0.25">
      <c r="A29" s="8">
        <v>25</v>
      </c>
      <c r="B29" s="342">
        <v>25</v>
      </c>
      <c r="C29" s="72" t="s">
        <v>2843</v>
      </c>
      <c r="D29" s="90" t="s">
        <v>2838</v>
      </c>
      <c r="E29" s="73">
        <v>7</v>
      </c>
      <c r="F29" s="73" t="s">
        <v>1082</v>
      </c>
      <c r="G29" s="73">
        <v>5</v>
      </c>
      <c r="H29" s="73">
        <v>5</v>
      </c>
      <c r="I29" s="74">
        <v>0.06</v>
      </c>
      <c r="J29" s="87" t="s">
        <v>2876</v>
      </c>
      <c r="K29" s="90" t="s">
        <v>680</v>
      </c>
    </row>
    <row r="30" spans="1:11" ht="60" x14ac:dyDescent="0.25">
      <c r="A30" s="8">
        <v>26</v>
      </c>
      <c r="B30" s="346">
        <v>26</v>
      </c>
      <c r="C30" s="134" t="s">
        <v>2751</v>
      </c>
      <c r="D30" s="137" t="s">
        <v>587</v>
      </c>
      <c r="E30" s="73">
        <v>7</v>
      </c>
      <c r="F30" s="88" t="s">
        <v>1083</v>
      </c>
      <c r="G30" s="88">
        <v>3</v>
      </c>
      <c r="H30" s="88">
        <v>3</v>
      </c>
      <c r="I30" s="89">
        <f>H30/75</f>
        <v>0.04</v>
      </c>
      <c r="J30" s="87" t="s">
        <v>2876</v>
      </c>
      <c r="K30" s="137" t="s">
        <v>2749</v>
      </c>
    </row>
    <row r="31" spans="1:11" ht="60" x14ac:dyDescent="0.25">
      <c r="A31" s="8">
        <v>27</v>
      </c>
      <c r="B31" s="342">
        <v>27</v>
      </c>
      <c r="C31" s="72" t="s">
        <v>2584</v>
      </c>
      <c r="D31" s="90" t="s">
        <v>473</v>
      </c>
      <c r="E31" s="73">
        <v>7</v>
      </c>
      <c r="F31" s="88" t="s">
        <v>1084</v>
      </c>
      <c r="G31" s="88">
        <v>0</v>
      </c>
      <c r="H31" s="88">
        <v>0</v>
      </c>
      <c r="I31" s="89">
        <v>0</v>
      </c>
      <c r="J31" s="87" t="s">
        <v>2876</v>
      </c>
      <c r="K31" s="171" t="s">
        <v>2582</v>
      </c>
    </row>
    <row r="32" spans="1:11" ht="60" x14ac:dyDescent="0.25">
      <c r="A32" s="8">
        <v>28</v>
      </c>
      <c r="B32" s="346">
        <v>28</v>
      </c>
      <c r="C32" s="134" t="s">
        <v>2752</v>
      </c>
      <c r="D32" s="137" t="s">
        <v>587</v>
      </c>
      <c r="E32" s="73">
        <v>7</v>
      </c>
      <c r="F32" s="88" t="s">
        <v>1085</v>
      </c>
      <c r="G32" s="88">
        <v>0</v>
      </c>
      <c r="H32" s="88">
        <v>0</v>
      </c>
      <c r="I32" s="89">
        <f>H32/75</f>
        <v>0</v>
      </c>
      <c r="J32" s="87" t="s">
        <v>2876</v>
      </c>
      <c r="K32" s="137" t="s">
        <v>2749</v>
      </c>
    </row>
    <row r="33" spans="1:12" ht="60" x14ac:dyDescent="0.25">
      <c r="A33" s="8">
        <v>29</v>
      </c>
      <c r="B33" s="342">
        <v>29</v>
      </c>
      <c r="C33" s="134" t="s">
        <v>2753</v>
      </c>
      <c r="D33" s="137" t="s">
        <v>587</v>
      </c>
      <c r="E33" s="73">
        <v>7</v>
      </c>
      <c r="F33" s="88" t="s">
        <v>1086</v>
      </c>
      <c r="G33" s="88">
        <v>0</v>
      </c>
      <c r="H33" s="88">
        <v>0</v>
      </c>
      <c r="I33" s="89">
        <f>H33/75</f>
        <v>0</v>
      </c>
      <c r="J33" s="87" t="s">
        <v>2876</v>
      </c>
      <c r="K33" s="137" t="s">
        <v>2749</v>
      </c>
    </row>
    <row r="34" spans="1:12" ht="60" x14ac:dyDescent="0.25">
      <c r="A34" s="8">
        <v>30</v>
      </c>
      <c r="B34" s="346">
        <v>30</v>
      </c>
      <c r="C34" s="87" t="s">
        <v>2542</v>
      </c>
      <c r="D34" s="90" t="s">
        <v>436</v>
      </c>
      <c r="E34" s="73">
        <v>7</v>
      </c>
      <c r="F34" s="88" t="s">
        <v>1087</v>
      </c>
      <c r="G34" s="88">
        <v>0</v>
      </c>
      <c r="H34" s="88">
        <v>0</v>
      </c>
      <c r="I34" s="89">
        <v>0</v>
      </c>
      <c r="J34" s="87" t="s">
        <v>2876</v>
      </c>
      <c r="K34" s="171" t="s">
        <v>2543</v>
      </c>
    </row>
    <row r="35" spans="1:12" ht="60" x14ac:dyDescent="0.25">
      <c r="A35" s="8">
        <v>31</v>
      </c>
      <c r="B35" s="342">
        <v>31</v>
      </c>
      <c r="C35" s="87" t="s">
        <v>609</v>
      </c>
      <c r="D35" s="90" t="s">
        <v>1623</v>
      </c>
      <c r="E35" s="73">
        <v>7</v>
      </c>
      <c r="F35" s="88" t="s">
        <v>1088</v>
      </c>
      <c r="G35" s="88">
        <v>0</v>
      </c>
      <c r="H35" s="88">
        <v>0</v>
      </c>
      <c r="I35" s="89">
        <v>0</v>
      </c>
      <c r="J35" s="87" t="s">
        <v>2876</v>
      </c>
      <c r="K35" s="171" t="s">
        <v>2771</v>
      </c>
    </row>
    <row r="36" spans="1:12" ht="60" x14ac:dyDescent="0.25">
      <c r="A36" s="8">
        <v>32</v>
      </c>
      <c r="B36" s="346">
        <v>32</v>
      </c>
      <c r="C36" s="87" t="s">
        <v>456</v>
      </c>
      <c r="D36" s="90" t="s">
        <v>436</v>
      </c>
      <c r="E36" s="73">
        <v>7</v>
      </c>
      <c r="F36" s="88" t="s">
        <v>1089</v>
      </c>
      <c r="G36" s="88">
        <v>0</v>
      </c>
      <c r="H36" s="88">
        <v>0</v>
      </c>
      <c r="I36" s="89">
        <v>0</v>
      </c>
      <c r="J36" s="87" t="s">
        <v>2876</v>
      </c>
      <c r="K36" s="171" t="s">
        <v>2543</v>
      </c>
    </row>
    <row r="37" spans="1:12" ht="60.75" x14ac:dyDescent="0.3">
      <c r="A37" s="8">
        <v>33</v>
      </c>
      <c r="B37" s="347">
        <v>1</v>
      </c>
      <c r="C37" s="80" t="s">
        <v>2578</v>
      </c>
      <c r="D37" s="97" t="s">
        <v>473</v>
      </c>
      <c r="E37" s="81">
        <v>8</v>
      </c>
      <c r="F37" s="94" t="s">
        <v>1090</v>
      </c>
      <c r="G37" s="94">
        <v>67</v>
      </c>
      <c r="H37" s="94">
        <v>67</v>
      </c>
      <c r="I37" s="95">
        <v>0.89</v>
      </c>
      <c r="J37" s="394" t="s">
        <v>2874</v>
      </c>
      <c r="K37" s="172" t="s">
        <v>2585</v>
      </c>
      <c r="L37" s="69" t="s">
        <v>1211</v>
      </c>
    </row>
    <row r="38" spans="1:12" ht="60" x14ac:dyDescent="0.25">
      <c r="A38" s="8">
        <v>34</v>
      </c>
      <c r="B38" s="347">
        <v>2</v>
      </c>
      <c r="C38" s="93" t="s">
        <v>2688</v>
      </c>
      <c r="D38" s="97" t="s">
        <v>556</v>
      </c>
      <c r="E38" s="81">
        <v>8</v>
      </c>
      <c r="F38" s="94" t="s">
        <v>1091</v>
      </c>
      <c r="G38" s="94">
        <v>66</v>
      </c>
      <c r="H38" s="94">
        <v>66</v>
      </c>
      <c r="I38" s="95">
        <v>0.88</v>
      </c>
      <c r="J38" s="394" t="s">
        <v>2875</v>
      </c>
      <c r="K38" s="172" t="s">
        <v>2698</v>
      </c>
    </row>
    <row r="39" spans="1:12" ht="45" x14ac:dyDescent="0.25">
      <c r="A39" s="8">
        <v>35</v>
      </c>
      <c r="B39" s="347">
        <v>3</v>
      </c>
      <c r="C39" s="93" t="s">
        <v>2865</v>
      </c>
      <c r="D39" s="97" t="s">
        <v>702</v>
      </c>
      <c r="E39" s="81">
        <v>8</v>
      </c>
      <c r="F39" s="94" t="s">
        <v>1092</v>
      </c>
      <c r="G39" s="94">
        <v>66</v>
      </c>
      <c r="H39" s="94">
        <v>66</v>
      </c>
      <c r="I39" s="95">
        <f>H39/75</f>
        <v>0.88</v>
      </c>
      <c r="J39" s="394" t="s">
        <v>2875</v>
      </c>
      <c r="K39" s="172" t="s">
        <v>2879</v>
      </c>
    </row>
    <row r="40" spans="1:12" ht="45" x14ac:dyDescent="0.25">
      <c r="A40" s="8">
        <v>36</v>
      </c>
      <c r="B40" s="347">
        <v>4</v>
      </c>
      <c r="C40" s="93" t="s">
        <v>2463</v>
      </c>
      <c r="D40" s="97" t="s">
        <v>391</v>
      </c>
      <c r="E40" s="81">
        <v>8</v>
      </c>
      <c r="F40" s="94" t="s">
        <v>1093</v>
      </c>
      <c r="G40" s="94">
        <v>60</v>
      </c>
      <c r="H40" s="94">
        <v>60</v>
      </c>
      <c r="I40" s="94">
        <v>80</v>
      </c>
      <c r="J40" s="394" t="s">
        <v>2875</v>
      </c>
      <c r="K40" s="172" t="s">
        <v>2477</v>
      </c>
    </row>
    <row r="41" spans="1:12" ht="75" x14ac:dyDescent="0.25">
      <c r="A41" s="8">
        <v>37</v>
      </c>
      <c r="B41" s="347">
        <v>5</v>
      </c>
      <c r="C41" s="93" t="s">
        <v>632</v>
      </c>
      <c r="D41" s="97" t="s">
        <v>2799</v>
      </c>
      <c r="E41" s="81">
        <v>8</v>
      </c>
      <c r="F41" s="94" t="s">
        <v>1094</v>
      </c>
      <c r="G41" s="94">
        <v>54</v>
      </c>
      <c r="H41" s="94">
        <v>54</v>
      </c>
      <c r="I41" s="95">
        <v>0.72</v>
      </c>
      <c r="J41" s="394" t="s">
        <v>2875</v>
      </c>
      <c r="K41" s="172" t="s">
        <v>2813</v>
      </c>
    </row>
    <row r="42" spans="1:12" ht="60" x14ac:dyDescent="0.25">
      <c r="A42" s="8">
        <v>38</v>
      </c>
      <c r="B42" s="347">
        <v>6</v>
      </c>
      <c r="C42" s="93" t="s">
        <v>2544</v>
      </c>
      <c r="D42" s="97" t="s">
        <v>436</v>
      </c>
      <c r="E42" s="81">
        <v>8</v>
      </c>
      <c r="F42" s="94" t="s">
        <v>1095</v>
      </c>
      <c r="G42" s="94">
        <v>54</v>
      </c>
      <c r="H42" s="94">
        <v>54</v>
      </c>
      <c r="I42" s="95">
        <v>0.72</v>
      </c>
      <c r="J42" s="394" t="s">
        <v>2875</v>
      </c>
      <c r="K42" s="172" t="s">
        <v>2545</v>
      </c>
    </row>
    <row r="43" spans="1:12" ht="60" x14ac:dyDescent="0.25">
      <c r="A43" s="8">
        <v>39</v>
      </c>
      <c r="B43" s="347">
        <v>7</v>
      </c>
      <c r="C43" s="93" t="s">
        <v>504</v>
      </c>
      <c r="D43" s="97" t="s">
        <v>2608</v>
      </c>
      <c r="E43" s="81">
        <v>8</v>
      </c>
      <c r="F43" s="94" t="s">
        <v>1096</v>
      </c>
      <c r="G43" s="94">
        <v>48</v>
      </c>
      <c r="H43" s="94">
        <v>48</v>
      </c>
      <c r="I43" s="96"/>
      <c r="J43" s="394" t="s">
        <v>2875</v>
      </c>
      <c r="K43" s="172" t="s">
        <v>2613</v>
      </c>
    </row>
    <row r="44" spans="1:12" ht="60" x14ac:dyDescent="0.25">
      <c r="A44" s="8">
        <v>40</v>
      </c>
      <c r="B44" s="347">
        <v>8</v>
      </c>
      <c r="C44" s="93" t="s">
        <v>515</v>
      </c>
      <c r="D44" s="97" t="s">
        <v>2913</v>
      </c>
      <c r="E44" s="81">
        <v>8</v>
      </c>
      <c r="F44" s="94" t="s">
        <v>1097</v>
      </c>
      <c r="G44" s="94">
        <v>46</v>
      </c>
      <c r="H44" s="94">
        <v>46</v>
      </c>
      <c r="I44" s="95">
        <v>0.61</v>
      </c>
      <c r="J44" s="394" t="s">
        <v>2875</v>
      </c>
      <c r="K44" s="172" t="s">
        <v>2634</v>
      </c>
    </row>
    <row r="45" spans="1:12" ht="60" x14ac:dyDescent="0.25">
      <c r="A45" s="8">
        <v>41</v>
      </c>
      <c r="B45" s="347">
        <v>9</v>
      </c>
      <c r="C45" s="93" t="s">
        <v>559</v>
      </c>
      <c r="D45" s="97" t="s">
        <v>556</v>
      </c>
      <c r="E45" s="81">
        <v>8</v>
      </c>
      <c r="F45" s="94" t="s">
        <v>1098</v>
      </c>
      <c r="G45" s="94">
        <v>45</v>
      </c>
      <c r="H45" s="94">
        <v>45</v>
      </c>
      <c r="I45" s="95">
        <v>0.6</v>
      </c>
      <c r="J45" s="394" t="s">
        <v>2875</v>
      </c>
      <c r="K45" s="172" t="s">
        <v>2698</v>
      </c>
    </row>
    <row r="46" spans="1:12" ht="60" x14ac:dyDescent="0.25">
      <c r="A46" s="8">
        <v>42</v>
      </c>
      <c r="B46" s="347">
        <v>10</v>
      </c>
      <c r="C46" s="93" t="s">
        <v>2546</v>
      </c>
      <c r="D46" s="97" t="s">
        <v>436</v>
      </c>
      <c r="E46" s="81">
        <v>8</v>
      </c>
      <c r="F46" s="94" t="s">
        <v>1099</v>
      </c>
      <c r="G46" s="94">
        <v>40</v>
      </c>
      <c r="H46" s="94">
        <v>40</v>
      </c>
      <c r="I46" s="95">
        <v>0.53</v>
      </c>
      <c r="J46" s="394" t="s">
        <v>2875</v>
      </c>
      <c r="K46" s="172" t="s">
        <v>2545</v>
      </c>
    </row>
    <row r="47" spans="1:12" ht="60" x14ac:dyDescent="0.25">
      <c r="A47" s="8">
        <v>43</v>
      </c>
      <c r="B47" s="347">
        <v>11</v>
      </c>
      <c r="C47" s="93" t="s">
        <v>2547</v>
      </c>
      <c r="D47" s="97" t="s">
        <v>436</v>
      </c>
      <c r="E47" s="81">
        <v>8</v>
      </c>
      <c r="F47" s="94" t="s">
        <v>1100</v>
      </c>
      <c r="G47" s="94">
        <v>40</v>
      </c>
      <c r="H47" s="94">
        <v>40</v>
      </c>
      <c r="I47" s="95">
        <v>0.53</v>
      </c>
      <c r="J47" s="394" t="s">
        <v>2875</v>
      </c>
      <c r="K47" s="172" t="s">
        <v>2545</v>
      </c>
    </row>
    <row r="48" spans="1:12" ht="75" x14ac:dyDescent="0.25">
      <c r="A48" s="8">
        <v>44</v>
      </c>
      <c r="B48" s="347">
        <v>12</v>
      </c>
      <c r="C48" s="93" t="s">
        <v>2814</v>
      </c>
      <c r="D48" s="97" t="s">
        <v>2799</v>
      </c>
      <c r="E48" s="81">
        <v>8</v>
      </c>
      <c r="F48" s="94" t="s">
        <v>1101</v>
      </c>
      <c r="G48" s="94">
        <v>38</v>
      </c>
      <c r="H48" s="94">
        <v>38</v>
      </c>
      <c r="I48" s="95">
        <v>0.51</v>
      </c>
      <c r="J48" s="394" t="s">
        <v>2875</v>
      </c>
      <c r="K48" s="172" t="s">
        <v>2813</v>
      </c>
    </row>
    <row r="49" spans="1:11" ht="60" x14ac:dyDescent="0.25">
      <c r="A49" s="8">
        <v>45</v>
      </c>
      <c r="B49" s="347">
        <v>13</v>
      </c>
      <c r="C49" s="93" t="s">
        <v>2548</v>
      </c>
      <c r="D49" s="97" t="s">
        <v>436</v>
      </c>
      <c r="E49" s="81">
        <v>8</v>
      </c>
      <c r="F49" s="94" t="s">
        <v>1102</v>
      </c>
      <c r="G49" s="94">
        <v>37</v>
      </c>
      <c r="H49" s="94">
        <v>37</v>
      </c>
      <c r="I49" s="95">
        <v>0.49</v>
      </c>
      <c r="J49" s="394" t="s">
        <v>2875</v>
      </c>
      <c r="K49" s="172" t="s">
        <v>2545</v>
      </c>
    </row>
    <row r="50" spans="1:11" ht="45" x14ac:dyDescent="0.25">
      <c r="A50" s="8">
        <v>46</v>
      </c>
      <c r="B50" s="347">
        <v>14</v>
      </c>
      <c r="C50" s="274" t="s">
        <v>2635</v>
      </c>
      <c r="D50" s="97" t="s">
        <v>2636</v>
      </c>
      <c r="E50" s="81">
        <v>8</v>
      </c>
      <c r="F50" s="94" t="s">
        <v>1103</v>
      </c>
      <c r="G50" s="94">
        <v>36</v>
      </c>
      <c r="H50" s="94">
        <v>36</v>
      </c>
      <c r="I50" s="95">
        <v>0.48</v>
      </c>
      <c r="J50" s="394" t="s">
        <v>2875</v>
      </c>
      <c r="K50" s="172" t="s">
        <v>2634</v>
      </c>
    </row>
    <row r="51" spans="1:11" ht="60" x14ac:dyDescent="0.25">
      <c r="A51" s="8">
        <v>47</v>
      </c>
      <c r="B51" s="347">
        <v>15</v>
      </c>
      <c r="C51" s="93" t="s">
        <v>2699</v>
      </c>
      <c r="D51" s="97" t="s">
        <v>556</v>
      </c>
      <c r="E51" s="81">
        <v>8</v>
      </c>
      <c r="F51" s="94" t="s">
        <v>1104</v>
      </c>
      <c r="G51" s="94">
        <v>32</v>
      </c>
      <c r="H51" s="94">
        <v>32</v>
      </c>
      <c r="I51" s="95">
        <v>0.43</v>
      </c>
      <c r="J51" s="394" t="s">
        <v>2875</v>
      </c>
      <c r="K51" s="172" t="s">
        <v>2698</v>
      </c>
    </row>
    <row r="52" spans="1:11" ht="60" x14ac:dyDescent="0.25">
      <c r="A52" s="8">
        <v>48</v>
      </c>
      <c r="B52" s="347">
        <v>16</v>
      </c>
      <c r="C52" s="80" t="s">
        <v>678</v>
      </c>
      <c r="D52" s="97" t="s">
        <v>672</v>
      </c>
      <c r="E52" s="81">
        <v>8</v>
      </c>
      <c r="F52" s="81" t="s">
        <v>1105</v>
      </c>
      <c r="G52" s="81">
        <v>31</v>
      </c>
      <c r="H52" s="81">
        <v>31</v>
      </c>
      <c r="I52" s="224">
        <v>0.41</v>
      </c>
      <c r="J52" s="394" t="s">
        <v>2875</v>
      </c>
      <c r="K52" s="97" t="s">
        <v>680</v>
      </c>
    </row>
    <row r="53" spans="1:11" ht="75" x14ac:dyDescent="0.25">
      <c r="A53" s="8">
        <v>49</v>
      </c>
      <c r="B53" s="347">
        <v>17</v>
      </c>
      <c r="C53" s="93" t="s">
        <v>2815</v>
      </c>
      <c r="D53" s="97" t="s">
        <v>626</v>
      </c>
      <c r="E53" s="81">
        <v>8</v>
      </c>
      <c r="F53" s="94" t="s">
        <v>1106</v>
      </c>
      <c r="G53" s="94">
        <v>29</v>
      </c>
      <c r="H53" s="94">
        <v>29</v>
      </c>
      <c r="I53" s="95">
        <v>0.39</v>
      </c>
      <c r="J53" s="93" t="s">
        <v>2876</v>
      </c>
      <c r="K53" s="172" t="s">
        <v>2813</v>
      </c>
    </row>
    <row r="54" spans="1:11" ht="60" x14ac:dyDescent="0.25">
      <c r="A54" s="8">
        <v>50</v>
      </c>
      <c r="B54" s="347">
        <v>18</v>
      </c>
      <c r="C54" s="93" t="s">
        <v>2700</v>
      </c>
      <c r="D54" s="97" t="s">
        <v>556</v>
      </c>
      <c r="E54" s="81">
        <v>8</v>
      </c>
      <c r="F54" s="94" t="s">
        <v>1107</v>
      </c>
      <c r="G54" s="94">
        <v>26</v>
      </c>
      <c r="H54" s="94">
        <v>26</v>
      </c>
      <c r="I54" s="95">
        <v>0.35</v>
      </c>
      <c r="J54" s="93" t="s">
        <v>2876</v>
      </c>
      <c r="K54" s="172" t="s">
        <v>2698</v>
      </c>
    </row>
    <row r="55" spans="1:11" ht="75" x14ac:dyDescent="0.25">
      <c r="A55" s="8">
        <v>51</v>
      </c>
      <c r="B55" s="347">
        <v>19</v>
      </c>
      <c r="C55" s="93" t="s">
        <v>2816</v>
      </c>
      <c r="D55" s="97" t="s">
        <v>626</v>
      </c>
      <c r="E55" s="81">
        <v>8</v>
      </c>
      <c r="F55" s="94" t="s">
        <v>1108</v>
      </c>
      <c r="G55" s="94">
        <v>24</v>
      </c>
      <c r="H55" s="94">
        <v>24</v>
      </c>
      <c r="I55" s="95">
        <v>0.32</v>
      </c>
      <c r="J55" s="93" t="s">
        <v>2876</v>
      </c>
      <c r="K55" s="172" t="s">
        <v>2813</v>
      </c>
    </row>
    <row r="56" spans="1:11" ht="45" x14ac:dyDescent="0.25">
      <c r="A56" s="8">
        <v>52</v>
      </c>
      <c r="B56" s="347">
        <v>20</v>
      </c>
      <c r="C56" s="93" t="s">
        <v>2656</v>
      </c>
      <c r="D56" s="97" t="s">
        <v>538</v>
      </c>
      <c r="E56" s="81">
        <v>8</v>
      </c>
      <c r="F56" s="94" t="s">
        <v>1109</v>
      </c>
      <c r="G56" s="94">
        <v>23</v>
      </c>
      <c r="H56" s="94">
        <v>23</v>
      </c>
      <c r="I56" s="95">
        <v>0.31</v>
      </c>
      <c r="J56" s="93" t="s">
        <v>2876</v>
      </c>
      <c r="K56" s="172" t="s">
        <v>2663</v>
      </c>
    </row>
    <row r="57" spans="1:11" ht="60" x14ac:dyDescent="0.25">
      <c r="A57" s="8">
        <v>53</v>
      </c>
      <c r="B57" s="347">
        <v>21</v>
      </c>
      <c r="C57" s="80" t="s">
        <v>2844</v>
      </c>
      <c r="D57" s="97" t="s">
        <v>672</v>
      </c>
      <c r="E57" s="81">
        <v>8</v>
      </c>
      <c r="F57" s="81" t="s">
        <v>1110</v>
      </c>
      <c r="G57" s="81">
        <v>21</v>
      </c>
      <c r="H57" s="81">
        <v>21</v>
      </c>
      <c r="I57" s="82">
        <v>0.28000000000000003</v>
      </c>
      <c r="J57" s="93" t="s">
        <v>2876</v>
      </c>
      <c r="K57" s="97" t="s">
        <v>680</v>
      </c>
    </row>
    <row r="58" spans="1:11" ht="60" x14ac:dyDescent="0.25">
      <c r="A58" s="8">
        <v>54</v>
      </c>
      <c r="B58" s="347">
        <v>22</v>
      </c>
      <c r="C58" s="93" t="s">
        <v>725</v>
      </c>
      <c r="D58" s="97" t="s">
        <v>556</v>
      </c>
      <c r="E58" s="81">
        <v>8</v>
      </c>
      <c r="F58" s="94" t="s">
        <v>1111</v>
      </c>
      <c r="G58" s="94">
        <v>20</v>
      </c>
      <c r="H58" s="94">
        <v>20</v>
      </c>
      <c r="I58" s="95">
        <v>0.27</v>
      </c>
      <c r="J58" s="93" t="s">
        <v>2876</v>
      </c>
      <c r="K58" s="172" t="s">
        <v>2698</v>
      </c>
    </row>
    <row r="59" spans="1:11" ht="60" x14ac:dyDescent="0.25">
      <c r="A59" s="8">
        <v>55</v>
      </c>
      <c r="B59" s="347">
        <v>23</v>
      </c>
      <c r="C59" s="93" t="s">
        <v>2534</v>
      </c>
      <c r="D59" s="97" t="s">
        <v>436</v>
      </c>
      <c r="E59" s="81">
        <v>8</v>
      </c>
      <c r="F59" s="94" t="s">
        <v>1112</v>
      </c>
      <c r="G59" s="94">
        <v>17</v>
      </c>
      <c r="H59" s="94">
        <v>17</v>
      </c>
      <c r="I59" s="95">
        <v>0.23</v>
      </c>
      <c r="J59" s="93" t="s">
        <v>2876</v>
      </c>
      <c r="K59" s="172" t="s">
        <v>2545</v>
      </c>
    </row>
    <row r="60" spans="1:11" ht="60" x14ac:dyDescent="0.25">
      <c r="A60" s="8">
        <v>56</v>
      </c>
      <c r="B60" s="347">
        <v>24</v>
      </c>
      <c r="C60" s="80" t="s">
        <v>676</v>
      </c>
      <c r="D60" s="97" t="s">
        <v>672</v>
      </c>
      <c r="E60" s="81">
        <v>8</v>
      </c>
      <c r="F60" s="81" t="s">
        <v>1113</v>
      </c>
      <c r="G60" s="81">
        <v>17</v>
      </c>
      <c r="H60" s="81">
        <v>17</v>
      </c>
      <c r="I60" s="82">
        <v>0.23</v>
      </c>
      <c r="J60" s="93" t="s">
        <v>2876</v>
      </c>
      <c r="K60" s="97" t="s">
        <v>680</v>
      </c>
    </row>
    <row r="61" spans="1:11" ht="60" x14ac:dyDescent="0.25">
      <c r="A61" s="8">
        <v>57</v>
      </c>
      <c r="B61" s="347">
        <v>25</v>
      </c>
      <c r="C61" s="93" t="s">
        <v>2549</v>
      </c>
      <c r="D61" s="97" t="s">
        <v>436</v>
      </c>
      <c r="E61" s="81">
        <v>8</v>
      </c>
      <c r="F61" s="94" t="s">
        <v>1114</v>
      </c>
      <c r="G61" s="94">
        <v>16</v>
      </c>
      <c r="H61" s="94">
        <v>16</v>
      </c>
      <c r="I61" s="95">
        <v>0.21</v>
      </c>
      <c r="J61" s="93" t="s">
        <v>2876</v>
      </c>
      <c r="K61" s="172" t="s">
        <v>2545</v>
      </c>
    </row>
    <row r="62" spans="1:11" ht="60" x14ac:dyDescent="0.25">
      <c r="A62" s="8">
        <v>58</v>
      </c>
      <c r="B62" s="347">
        <v>26</v>
      </c>
      <c r="C62" s="127" t="s">
        <v>2735</v>
      </c>
      <c r="D62" s="146" t="s">
        <v>587</v>
      </c>
      <c r="E62" s="81">
        <v>8</v>
      </c>
      <c r="F62" s="94" t="s">
        <v>1115</v>
      </c>
      <c r="G62" s="94">
        <v>15</v>
      </c>
      <c r="H62" s="94">
        <v>15</v>
      </c>
      <c r="I62" s="95">
        <f>H62/75</f>
        <v>0.2</v>
      </c>
      <c r="J62" s="93" t="s">
        <v>2876</v>
      </c>
      <c r="K62" s="146" t="s">
        <v>2754</v>
      </c>
    </row>
    <row r="63" spans="1:11" ht="45" x14ac:dyDescent="0.25">
      <c r="A63" s="8">
        <v>59</v>
      </c>
      <c r="B63" s="347">
        <v>27</v>
      </c>
      <c r="C63" s="93" t="s">
        <v>710</v>
      </c>
      <c r="D63" s="97" t="s">
        <v>702</v>
      </c>
      <c r="E63" s="81">
        <v>8</v>
      </c>
      <c r="F63" s="94" t="s">
        <v>1116</v>
      </c>
      <c r="G63" s="94">
        <v>15</v>
      </c>
      <c r="H63" s="94">
        <v>15</v>
      </c>
      <c r="I63" s="95">
        <f t="shared" ref="I63:I65" si="4">H63/75</f>
        <v>0.2</v>
      </c>
      <c r="J63" s="93" t="s">
        <v>2876</v>
      </c>
      <c r="K63" s="172" t="s">
        <v>2879</v>
      </c>
    </row>
    <row r="64" spans="1:11" ht="45" x14ac:dyDescent="0.25">
      <c r="A64" s="8">
        <v>60</v>
      </c>
      <c r="B64" s="347">
        <v>28</v>
      </c>
      <c r="C64" s="93" t="s">
        <v>2864</v>
      </c>
      <c r="D64" s="97" t="s">
        <v>702</v>
      </c>
      <c r="E64" s="81">
        <v>8</v>
      </c>
      <c r="F64" s="94" t="s">
        <v>1117</v>
      </c>
      <c r="G64" s="94">
        <v>15</v>
      </c>
      <c r="H64" s="94">
        <v>15</v>
      </c>
      <c r="I64" s="95">
        <f t="shared" si="4"/>
        <v>0.2</v>
      </c>
      <c r="J64" s="93" t="s">
        <v>2876</v>
      </c>
      <c r="K64" s="172" t="s">
        <v>2879</v>
      </c>
    </row>
    <row r="65" spans="1:11" ht="45" x14ac:dyDescent="0.25">
      <c r="A65" s="8">
        <v>61</v>
      </c>
      <c r="B65" s="347">
        <v>29</v>
      </c>
      <c r="C65" s="93" t="s">
        <v>2881</v>
      </c>
      <c r="D65" s="97" t="s">
        <v>702</v>
      </c>
      <c r="E65" s="81">
        <v>8</v>
      </c>
      <c r="F65" s="94" t="s">
        <v>1118</v>
      </c>
      <c r="G65" s="94">
        <v>12</v>
      </c>
      <c r="H65" s="94">
        <v>12</v>
      </c>
      <c r="I65" s="95">
        <f t="shared" si="4"/>
        <v>0.16</v>
      </c>
      <c r="J65" s="93" t="s">
        <v>2876</v>
      </c>
      <c r="K65" s="172" t="s">
        <v>2879</v>
      </c>
    </row>
    <row r="66" spans="1:11" ht="60" x14ac:dyDescent="0.25">
      <c r="A66" s="8">
        <v>62</v>
      </c>
      <c r="B66" s="347">
        <v>30</v>
      </c>
      <c r="C66" s="93" t="s">
        <v>612</v>
      </c>
      <c r="D66" s="97" t="s">
        <v>1623</v>
      </c>
      <c r="E66" s="81">
        <v>8</v>
      </c>
      <c r="F66" s="94" t="s">
        <v>1119</v>
      </c>
      <c r="G66" s="94">
        <v>12</v>
      </c>
      <c r="H66" s="94">
        <v>12</v>
      </c>
      <c r="I66" s="95">
        <v>0.16</v>
      </c>
      <c r="J66" s="93" t="s">
        <v>2876</v>
      </c>
      <c r="K66" s="172" t="s">
        <v>2773</v>
      </c>
    </row>
    <row r="67" spans="1:11" ht="60" x14ac:dyDescent="0.25">
      <c r="A67" s="8">
        <v>63</v>
      </c>
      <c r="B67" s="347">
        <v>31</v>
      </c>
      <c r="C67" s="93" t="s">
        <v>613</v>
      </c>
      <c r="D67" s="97" t="s">
        <v>1623</v>
      </c>
      <c r="E67" s="81">
        <v>8</v>
      </c>
      <c r="F67" s="94" t="s">
        <v>1120</v>
      </c>
      <c r="G67" s="94">
        <v>9</v>
      </c>
      <c r="H67" s="94">
        <v>9</v>
      </c>
      <c r="I67" s="95">
        <v>0.12</v>
      </c>
      <c r="J67" s="93" t="s">
        <v>2876</v>
      </c>
      <c r="K67" s="172" t="s">
        <v>2773</v>
      </c>
    </row>
    <row r="68" spans="1:11" ht="60" x14ac:dyDescent="0.25">
      <c r="A68" s="8">
        <v>64</v>
      </c>
      <c r="B68" s="347">
        <v>32</v>
      </c>
      <c r="C68" s="93" t="s">
        <v>2676</v>
      </c>
      <c r="D68" s="97" t="s">
        <v>556</v>
      </c>
      <c r="E68" s="81">
        <v>8</v>
      </c>
      <c r="F68" s="94" t="s">
        <v>1121</v>
      </c>
      <c r="G68" s="94">
        <v>9</v>
      </c>
      <c r="H68" s="94">
        <v>9</v>
      </c>
      <c r="I68" s="95">
        <v>0.12</v>
      </c>
      <c r="J68" s="93" t="s">
        <v>2876</v>
      </c>
      <c r="K68" s="172" t="s">
        <v>2698</v>
      </c>
    </row>
    <row r="69" spans="1:11" ht="60" x14ac:dyDescent="0.25">
      <c r="A69" s="8">
        <v>65</v>
      </c>
      <c r="B69" s="347">
        <v>33</v>
      </c>
      <c r="C69" s="93" t="s">
        <v>2550</v>
      </c>
      <c r="D69" s="97" t="s">
        <v>436</v>
      </c>
      <c r="E69" s="81">
        <v>8</v>
      </c>
      <c r="F69" s="94" t="s">
        <v>1122</v>
      </c>
      <c r="G69" s="94">
        <v>9</v>
      </c>
      <c r="H69" s="94">
        <v>9</v>
      </c>
      <c r="I69" s="95">
        <v>0.12</v>
      </c>
      <c r="J69" s="93" t="s">
        <v>2876</v>
      </c>
      <c r="K69" s="172" t="s">
        <v>2545</v>
      </c>
    </row>
    <row r="70" spans="1:11" ht="60" x14ac:dyDescent="0.25">
      <c r="A70" s="8">
        <v>66</v>
      </c>
      <c r="B70" s="347">
        <v>34</v>
      </c>
      <c r="C70" s="80" t="s">
        <v>2586</v>
      </c>
      <c r="D70" s="97" t="s">
        <v>473</v>
      </c>
      <c r="E70" s="81">
        <v>8</v>
      </c>
      <c r="F70" s="94" t="s">
        <v>1123</v>
      </c>
      <c r="G70" s="94">
        <v>6</v>
      </c>
      <c r="H70" s="94">
        <v>6</v>
      </c>
      <c r="I70" s="95">
        <v>0.08</v>
      </c>
      <c r="J70" s="93" t="s">
        <v>2876</v>
      </c>
      <c r="K70" s="172" t="s">
        <v>2585</v>
      </c>
    </row>
    <row r="71" spans="1:11" ht="45" x14ac:dyDescent="0.25">
      <c r="A71" s="8">
        <v>67</v>
      </c>
      <c r="B71" s="347">
        <v>35</v>
      </c>
      <c r="C71" s="93" t="s">
        <v>2478</v>
      </c>
      <c r="D71" s="97" t="s">
        <v>391</v>
      </c>
      <c r="E71" s="81">
        <v>8</v>
      </c>
      <c r="F71" s="94" t="s">
        <v>1124</v>
      </c>
      <c r="G71" s="94">
        <v>6</v>
      </c>
      <c r="H71" s="94">
        <v>6</v>
      </c>
      <c r="I71" s="94">
        <v>8</v>
      </c>
      <c r="J71" s="93" t="s">
        <v>2876</v>
      </c>
      <c r="K71" s="172" t="s">
        <v>2477</v>
      </c>
    </row>
    <row r="72" spans="1:11" ht="45" x14ac:dyDescent="0.25">
      <c r="A72" s="8">
        <v>68</v>
      </c>
      <c r="B72" s="347">
        <v>36</v>
      </c>
      <c r="C72" s="97" t="s">
        <v>2637</v>
      </c>
      <c r="D72" s="97" t="s">
        <v>2636</v>
      </c>
      <c r="E72" s="81">
        <v>8</v>
      </c>
      <c r="F72" s="94" t="s">
        <v>1125</v>
      </c>
      <c r="G72" s="94">
        <v>4</v>
      </c>
      <c r="H72" s="94">
        <v>4</v>
      </c>
      <c r="I72" s="95">
        <v>0.05</v>
      </c>
      <c r="J72" s="93" t="s">
        <v>2876</v>
      </c>
      <c r="K72" s="172" t="s">
        <v>2634</v>
      </c>
    </row>
    <row r="73" spans="1:11" ht="75" x14ac:dyDescent="0.25">
      <c r="A73" s="8">
        <v>69</v>
      </c>
      <c r="B73" s="347">
        <v>37</v>
      </c>
      <c r="C73" s="93" t="s">
        <v>2804</v>
      </c>
      <c r="D73" s="97" t="s">
        <v>626</v>
      </c>
      <c r="E73" s="81">
        <v>8</v>
      </c>
      <c r="F73" s="94" t="s">
        <v>1126</v>
      </c>
      <c r="G73" s="94">
        <v>1</v>
      </c>
      <c r="H73" s="94">
        <v>1</v>
      </c>
      <c r="I73" s="95">
        <v>0.01</v>
      </c>
      <c r="J73" s="93" t="s">
        <v>2876</v>
      </c>
      <c r="K73" s="172" t="s">
        <v>2813</v>
      </c>
    </row>
    <row r="74" spans="1:11" ht="60" x14ac:dyDescent="0.25">
      <c r="A74" s="8">
        <v>70</v>
      </c>
      <c r="B74" s="347">
        <v>38</v>
      </c>
      <c r="C74" s="80" t="s">
        <v>2587</v>
      </c>
      <c r="D74" s="97" t="s">
        <v>473</v>
      </c>
      <c r="E74" s="81">
        <v>8</v>
      </c>
      <c r="F74" s="94" t="s">
        <v>1127</v>
      </c>
      <c r="G74" s="94">
        <v>0</v>
      </c>
      <c r="H74" s="94">
        <v>0</v>
      </c>
      <c r="I74" s="95">
        <v>0</v>
      </c>
      <c r="J74" s="93" t="s">
        <v>2876</v>
      </c>
      <c r="K74" s="172" t="s">
        <v>2585</v>
      </c>
    </row>
    <row r="75" spans="1:11" ht="60" x14ac:dyDescent="0.25">
      <c r="A75" s="8">
        <v>71</v>
      </c>
      <c r="B75" s="347">
        <v>39</v>
      </c>
      <c r="C75" s="93" t="s">
        <v>2774</v>
      </c>
      <c r="D75" s="97" t="s">
        <v>1623</v>
      </c>
      <c r="E75" s="81">
        <v>8</v>
      </c>
      <c r="F75" s="94" t="s">
        <v>1128</v>
      </c>
      <c r="G75" s="94">
        <v>0</v>
      </c>
      <c r="H75" s="94">
        <v>0</v>
      </c>
      <c r="I75" s="95">
        <v>0</v>
      </c>
      <c r="J75" s="93" t="s">
        <v>2876</v>
      </c>
      <c r="K75" s="172" t="s">
        <v>2773</v>
      </c>
    </row>
    <row r="76" spans="1:11" ht="60" x14ac:dyDescent="0.25">
      <c r="A76" s="8">
        <v>72</v>
      </c>
      <c r="B76" s="347">
        <v>40</v>
      </c>
      <c r="C76" s="127" t="s">
        <v>2734</v>
      </c>
      <c r="D76" s="146" t="s">
        <v>587</v>
      </c>
      <c r="E76" s="81">
        <v>8</v>
      </c>
      <c r="F76" s="94" t="s">
        <v>1129</v>
      </c>
      <c r="G76" s="94">
        <v>0</v>
      </c>
      <c r="H76" s="94">
        <v>0</v>
      </c>
      <c r="I76" s="95">
        <f>H76/75</f>
        <v>0</v>
      </c>
      <c r="J76" s="93" t="s">
        <v>2876</v>
      </c>
      <c r="K76" s="146" t="s">
        <v>2754</v>
      </c>
    </row>
    <row r="77" spans="1:11" ht="60" x14ac:dyDescent="0.25">
      <c r="A77" s="8">
        <v>73</v>
      </c>
      <c r="B77" s="347">
        <v>41</v>
      </c>
      <c r="C77" s="80" t="s">
        <v>2588</v>
      </c>
      <c r="D77" s="97" t="s">
        <v>473</v>
      </c>
      <c r="E77" s="81">
        <v>8</v>
      </c>
      <c r="F77" s="94" t="s">
        <v>1130</v>
      </c>
      <c r="G77" s="94">
        <v>0</v>
      </c>
      <c r="H77" s="94">
        <v>0</v>
      </c>
      <c r="I77" s="95">
        <v>0</v>
      </c>
      <c r="J77" s="93" t="s">
        <v>2876</v>
      </c>
      <c r="K77" s="172" t="s">
        <v>2585</v>
      </c>
    </row>
    <row r="78" spans="1:11" ht="60" x14ac:dyDescent="0.25">
      <c r="A78" s="8">
        <v>74</v>
      </c>
      <c r="B78" s="347">
        <v>42</v>
      </c>
      <c r="C78" s="93" t="s">
        <v>2765</v>
      </c>
      <c r="D78" s="97" t="s">
        <v>1623</v>
      </c>
      <c r="E78" s="81">
        <v>8</v>
      </c>
      <c r="F78" s="94" t="s">
        <v>1131</v>
      </c>
      <c r="G78" s="94">
        <v>0</v>
      </c>
      <c r="H78" s="94">
        <v>0</v>
      </c>
      <c r="I78" s="94"/>
      <c r="J78" s="93" t="s">
        <v>2876</v>
      </c>
      <c r="K78" s="172" t="s">
        <v>2773</v>
      </c>
    </row>
    <row r="79" spans="1:11" ht="60" x14ac:dyDescent="0.25">
      <c r="A79" s="8">
        <v>75</v>
      </c>
      <c r="B79" s="347">
        <v>43</v>
      </c>
      <c r="C79" s="80" t="s">
        <v>2589</v>
      </c>
      <c r="D79" s="97" t="s">
        <v>473</v>
      </c>
      <c r="E79" s="81">
        <v>8</v>
      </c>
      <c r="F79" s="94" t="s">
        <v>1132</v>
      </c>
      <c r="G79" s="94">
        <v>0</v>
      </c>
      <c r="H79" s="94">
        <v>0</v>
      </c>
      <c r="I79" s="95">
        <v>0</v>
      </c>
      <c r="J79" s="93" t="s">
        <v>2876</v>
      </c>
      <c r="K79" s="172" t="s">
        <v>2585</v>
      </c>
    </row>
    <row r="80" spans="1:11" ht="60" x14ac:dyDescent="0.25">
      <c r="A80" s="8">
        <v>76</v>
      </c>
      <c r="B80" s="347">
        <v>44</v>
      </c>
      <c r="C80" s="80" t="s">
        <v>2845</v>
      </c>
      <c r="D80" s="97" t="s">
        <v>672</v>
      </c>
      <c r="E80" s="81">
        <v>8</v>
      </c>
      <c r="F80" s="81" t="s">
        <v>1133</v>
      </c>
      <c r="G80" s="81">
        <v>0</v>
      </c>
      <c r="H80" s="81">
        <v>0</v>
      </c>
      <c r="I80" s="82">
        <v>0</v>
      </c>
      <c r="J80" s="93" t="s">
        <v>2876</v>
      </c>
      <c r="K80" s="97" t="s">
        <v>680</v>
      </c>
    </row>
    <row r="81" spans="1:12" ht="60" x14ac:dyDescent="0.25">
      <c r="A81" s="8">
        <v>77</v>
      </c>
      <c r="B81" s="347">
        <v>45</v>
      </c>
      <c r="C81" s="80" t="s">
        <v>2590</v>
      </c>
      <c r="D81" s="97" t="s">
        <v>473</v>
      </c>
      <c r="E81" s="81">
        <v>8</v>
      </c>
      <c r="F81" s="94" t="s">
        <v>1134</v>
      </c>
      <c r="G81" s="94">
        <v>0</v>
      </c>
      <c r="H81" s="94">
        <v>0</v>
      </c>
      <c r="I81" s="95">
        <v>0</v>
      </c>
      <c r="J81" s="93" t="s">
        <v>2876</v>
      </c>
      <c r="K81" s="172" t="s">
        <v>2585</v>
      </c>
    </row>
    <row r="82" spans="1:12" ht="60.75" x14ac:dyDescent="0.3">
      <c r="A82" s="8">
        <v>78</v>
      </c>
      <c r="B82" s="284">
        <v>1</v>
      </c>
      <c r="C82" s="46" t="s">
        <v>2537</v>
      </c>
      <c r="D82" s="102" t="s">
        <v>436</v>
      </c>
      <c r="E82" s="76">
        <v>9</v>
      </c>
      <c r="F82" s="99" t="s">
        <v>1135</v>
      </c>
      <c r="G82" s="99">
        <v>74</v>
      </c>
      <c r="H82" s="99">
        <v>74</v>
      </c>
      <c r="I82" s="100">
        <v>0.99</v>
      </c>
      <c r="J82" s="46" t="s">
        <v>2874</v>
      </c>
      <c r="K82" s="173" t="s">
        <v>2545</v>
      </c>
      <c r="L82" s="69" t="s">
        <v>1211</v>
      </c>
    </row>
    <row r="83" spans="1:12" ht="45" x14ac:dyDescent="0.25">
      <c r="A83" s="8">
        <v>79</v>
      </c>
      <c r="B83" s="284">
        <v>2</v>
      </c>
      <c r="C83" s="98" t="s">
        <v>2479</v>
      </c>
      <c r="D83" s="102" t="s">
        <v>391</v>
      </c>
      <c r="E83" s="76">
        <v>9</v>
      </c>
      <c r="F83" s="99" t="s">
        <v>1136</v>
      </c>
      <c r="G83" s="99">
        <v>65</v>
      </c>
      <c r="H83" s="99">
        <v>65</v>
      </c>
      <c r="I83" s="99">
        <v>87</v>
      </c>
      <c r="J83" s="46" t="s">
        <v>2875</v>
      </c>
      <c r="K83" s="173" t="s">
        <v>2480</v>
      </c>
    </row>
    <row r="84" spans="1:12" ht="75" x14ac:dyDescent="0.25">
      <c r="A84" s="8">
        <v>80</v>
      </c>
      <c r="B84" s="284">
        <v>3</v>
      </c>
      <c r="C84" s="98" t="s">
        <v>640</v>
      </c>
      <c r="D84" s="102" t="s">
        <v>626</v>
      </c>
      <c r="E84" s="76">
        <v>9</v>
      </c>
      <c r="F84" s="99" t="s">
        <v>1137</v>
      </c>
      <c r="G84" s="99">
        <v>64</v>
      </c>
      <c r="H84" s="99">
        <v>64</v>
      </c>
      <c r="I84" s="100">
        <v>0.85</v>
      </c>
      <c r="J84" s="46" t="s">
        <v>2875</v>
      </c>
      <c r="K84" s="173" t="s">
        <v>2811</v>
      </c>
    </row>
    <row r="85" spans="1:12" ht="60" x14ac:dyDescent="0.25">
      <c r="A85" s="8">
        <v>81</v>
      </c>
      <c r="B85" s="284">
        <v>4</v>
      </c>
      <c r="C85" s="98" t="s">
        <v>434</v>
      </c>
      <c r="D85" s="102" t="s">
        <v>2499</v>
      </c>
      <c r="E85" s="76">
        <v>9</v>
      </c>
      <c r="F85" s="99" t="s">
        <v>1138</v>
      </c>
      <c r="G85" s="99">
        <v>55</v>
      </c>
      <c r="H85" s="99">
        <v>55</v>
      </c>
      <c r="I85" s="100">
        <v>0.73</v>
      </c>
      <c r="J85" s="46" t="s">
        <v>2875</v>
      </c>
      <c r="K85" s="173" t="s">
        <v>2509</v>
      </c>
    </row>
    <row r="86" spans="1:12" ht="60" x14ac:dyDescent="0.25">
      <c r="A86" s="8">
        <v>82</v>
      </c>
      <c r="B86" s="284">
        <v>5</v>
      </c>
      <c r="C86" s="75" t="s">
        <v>2591</v>
      </c>
      <c r="D86" s="102" t="s">
        <v>473</v>
      </c>
      <c r="E86" s="76">
        <v>9</v>
      </c>
      <c r="F86" s="99" t="s">
        <v>1139</v>
      </c>
      <c r="G86" s="99">
        <v>54</v>
      </c>
      <c r="H86" s="99">
        <v>54</v>
      </c>
      <c r="I86" s="100">
        <v>0.72</v>
      </c>
      <c r="J86" s="46" t="s">
        <v>2875</v>
      </c>
      <c r="K86" s="173" t="s">
        <v>2592</v>
      </c>
    </row>
    <row r="87" spans="1:12" ht="60" x14ac:dyDescent="0.25">
      <c r="A87" s="8">
        <v>83</v>
      </c>
      <c r="B87" s="284">
        <v>6</v>
      </c>
      <c r="C87" s="98" t="s">
        <v>2551</v>
      </c>
      <c r="D87" s="102" t="s">
        <v>436</v>
      </c>
      <c r="E87" s="76">
        <v>9</v>
      </c>
      <c r="F87" s="99" t="s">
        <v>1140</v>
      </c>
      <c r="G87" s="99">
        <v>51</v>
      </c>
      <c r="H87" s="99">
        <v>51</v>
      </c>
      <c r="I87" s="100">
        <v>0.68</v>
      </c>
      <c r="J87" s="46" t="s">
        <v>2875</v>
      </c>
      <c r="K87" s="173" t="s">
        <v>2545</v>
      </c>
    </row>
    <row r="88" spans="1:12" ht="45" x14ac:dyDescent="0.25">
      <c r="A88" s="8">
        <v>84</v>
      </c>
      <c r="B88" s="284">
        <v>7</v>
      </c>
      <c r="C88" s="98" t="s">
        <v>2868</v>
      </c>
      <c r="D88" s="102" t="s">
        <v>702</v>
      </c>
      <c r="E88" s="76">
        <v>9</v>
      </c>
      <c r="F88" s="99" t="s">
        <v>1141</v>
      </c>
      <c r="G88" s="99">
        <v>46</v>
      </c>
      <c r="H88" s="99">
        <v>46</v>
      </c>
      <c r="I88" s="100">
        <f t="shared" ref="I88" si="5">H88/75</f>
        <v>0.61333333333333329</v>
      </c>
      <c r="J88" s="46" t="s">
        <v>2875</v>
      </c>
      <c r="K88" s="173" t="s">
        <v>2882</v>
      </c>
    </row>
    <row r="89" spans="1:12" ht="60" x14ac:dyDescent="0.25">
      <c r="A89" s="8">
        <v>85</v>
      </c>
      <c r="B89" s="284">
        <v>8</v>
      </c>
      <c r="C89" s="98" t="s">
        <v>2701</v>
      </c>
      <c r="D89" s="102" t="s">
        <v>556</v>
      </c>
      <c r="E89" s="76">
        <v>9</v>
      </c>
      <c r="F89" s="99" t="s">
        <v>1142</v>
      </c>
      <c r="G89" s="99">
        <v>41</v>
      </c>
      <c r="H89" s="99">
        <v>41</v>
      </c>
      <c r="I89" s="100">
        <v>0.55000000000000004</v>
      </c>
      <c r="J89" s="46" t="s">
        <v>2875</v>
      </c>
      <c r="K89" s="173" t="s">
        <v>2702</v>
      </c>
    </row>
    <row r="90" spans="1:12" ht="60" x14ac:dyDescent="0.25">
      <c r="A90" s="8">
        <v>86</v>
      </c>
      <c r="B90" s="284">
        <v>9</v>
      </c>
      <c r="C90" s="98" t="s">
        <v>562</v>
      </c>
      <c r="D90" s="102" t="s">
        <v>556</v>
      </c>
      <c r="E90" s="76">
        <v>9</v>
      </c>
      <c r="F90" s="99" t="s">
        <v>1143</v>
      </c>
      <c r="G90" s="99">
        <v>39</v>
      </c>
      <c r="H90" s="99">
        <v>39</v>
      </c>
      <c r="I90" s="100">
        <v>0.53</v>
      </c>
      <c r="J90" s="46" t="s">
        <v>2875</v>
      </c>
      <c r="K90" s="173" t="s">
        <v>2702</v>
      </c>
    </row>
    <row r="91" spans="1:12" ht="45" x14ac:dyDescent="0.25">
      <c r="A91" s="8">
        <v>87</v>
      </c>
      <c r="B91" s="284">
        <v>10</v>
      </c>
      <c r="C91" s="98" t="s">
        <v>2883</v>
      </c>
      <c r="D91" s="102" t="s">
        <v>702</v>
      </c>
      <c r="E91" s="76">
        <v>9</v>
      </c>
      <c r="F91" s="99" t="s">
        <v>1144</v>
      </c>
      <c r="G91" s="99">
        <v>38</v>
      </c>
      <c r="H91" s="99">
        <v>38</v>
      </c>
      <c r="I91" s="100">
        <f t="shared" ref="I91" si="6">H91/75</f>
        <v>0.50666666666666671</v>
      </c>
      <c r="J91" s="46" t="s">
        <v>2875</v>
      </c>
      <c r="K91" s="173" t="s">
        <v>2882</v>
      </c>
    </row>
    <row r="92" spans="1:12" ht="60" x14ac:dyDescent="0.25">
      <c r="A92" s="8">
        <v>88</v>
      </c>
      <c r="B92" s="284">
        <v>11</v>
      </c>
      <c r="C92" s="98" t="s">
        <v>614</v>
      </c>
      <c r="D92" s="102" t="s">
        <v>1623</v>
      </c>
      <c r="E92" s="76">
        <v>9</v>
      </c>
      <c r="F92" s="99" t="s">
        <v>1145</v>
      </c>
      <c r="G92" s="99">
        <v>37</v>
      </c>
      <c r="H92" s="99">
        <v>37</v>
      </c>
      <c r="I92" s="100">
        <v>0.49</v>
      </c>
      <c r="J92" s="46" t="s">
        <v>2875</v>
      </c>
      <c r="K92" s="173" t="s">
        <v>2773</v>
      </c>
    </row>
    <row r="93" spans="1:12" ht="60" x14ac:dyDescent="0.25">
      <c r="A93" s="8">
        <v>89</v>
      </c>
      <c r="B93" s="284">
        <v>12</v>
      </c>
      <c r="C93" s="129" t="s">
        <v>2737</v>
      </c>
      <c r="D93" s="161" t="s">
        <v>587</v>
      </c>
      <c r="E93" s="76">
        <v>9</v>
      </c>
      <c r="F93" s="99" t="s">
        <v>1146</v>
      </c>
      <c r="G93" s="99">
        <v>35</v>
      </c>
      <c r="H93" s="99">
        <v>35</v>
      </c>
      <c r="I93" s="100">
        <f>H93/75</f>
        <v>0.46666666666666667</v>
      </c>
      <c r="J93" s="46" t="s">
        <v>2875</v>
      </c>
      <c r="K93" s="161" t="s">
        <v>2755</v>
      </c>
    </row>
    <row r="94" spans="1:12" ht="75" x14ac:dyDescent="0.25">
      <c r="A94" s="8">
        <v>90</v>
      </c>
      <c r="B94" s="284">
        <v>13</v>
      </c>
      <c r="C94" s="75" t="s">
        <v>692</v>
      </c>
      <c r="D94" s="102" t="s">
        <v>2838</v>
      </c>
      <c r="E94" s="76">
        <v>9</v>
      </c>
      <c r="F94" s="76" t="s">
        <v>1147</v>
      </c>
      <c r="G94" s="76">
        <v>30</v>
      </c>
      <c r="H94" s="76">
        <v>30</v>
      </c>
      <c r="I94" s="19">
        <v>0.4</v>
      </c>
      <c r="J94" s="46" t="s">
        <v>2875</v>
      </c>
      <c r="K94" s="102" t="s">
        <v>680</v>
      </c>
    </row>
    <row r="95" spans="1:12" ht="45" x14ac:dyDescent="0.25">
      <c r="A95" s="8">
        <v>91</v>
      </c>
      <c r="B95" s="284">
        <v>14</v>
      </c>
      <c r="C95" s="98" t="s">
        <v>2884</v>
      </c>
      <c r="D95" s="102" t="s">
        <v>702</v>
      </c>
      <c r="E95" s="76">
        <v>9</v>
      </c>
      <c r="F95" s="99" t="s">
        <v>1148</v>
      </c>
      <c r="G95" s="99">
        <v>30</v>
      </c>
      <c r="H95" s="99">
        <v>30</v>
      </c>
      <c r="I95" s="100">
        <f t="shared" ref="I95:I96" si="7">H95/75</f>
        <v>0.4</v>
      </c>
      <c r="J95" s="46" t="s">
        <v>2875</v>
      </c>
      <c r="K95" s="173" t="s">
        <v>2882</v>
      </c>
    </row>
    <row r="96" spans="1:12" ht="45" x14ac:dyDescent="0.25">
      <c r="A96" s="8">
        <v>92</v>
      </c>
      <c r="B96" s="284">
        <v>15</v>
      </c>
      <c r="C96" s="98" t="s">
        <v>2885</v>
      </c>
      <c r="D96" s="102" t="s">
        <v>702</v>
      </c>
      <c r="E96" s="76">
        <v>9</v>
      </c>
      <c r="F96" s="99" t="s">
        <v>1149</v>
      </c>
      <c r="G96" s="99">
        <v>29</v>
      </c>
      <c r="H96" s="99">
        <v>29</v>
      </c>
      <c r="I96" s="100">
        <f t="shared" si="7"/>
        <v>0.38666666666666666</v>
      </c>
      <c r="J96" s="98" t="s">
        <v>2876</v>
      </c>
      <c r="K96" s="173" t="s">
        <v>2882</v>
      </c>
    </row>
    <row r="97" spans="1:12" ht="60" x14ac:dyDescent="0.25">
      <c r="A97" s="8">
        <v>93</v>
      </c>
      <c r="B97" s="284">
        <v>16</v>
      </c>
      <c r="C97" s="98" t="s">
        <v>568</v>
      </c>
      <c r="D97" s="102" t="s">
        <v>556</v>
      </c>
      <c r="E97" s="76">
        <v>9</v>
      </c>
      <c r="F97" s="99" t="s">
        <v>1150</v>
      </c>
      <c r="G97" s="99">
        <v>27</v>
      </c>
      <c r="H97" s="99">
        <v>27</v>
      </c>
      <c r="I97" s="100">
        <v>0.36</v>
      </c>
      <c r="J97" s="98" t="s">
        <v>2876</v>
      </c>
      <c r="K97" s="173" t="s">
        <v>2702</v>
      </c>
    </row>
    <row r="98" spans="1:12" ht="60" x14ac:dyDescent="0.25">
      <c r="A98" s="8">
        <v>94</v>
      </c>
      <c r="B98" s="284">
        <v>17</v>
      </c>
      <c r="C98" s="98" t="s">
        <v>2703</v>
      </c>
      <c r="D98" s="102" t="s">
        <v>556</v>
      </c>
      <c r="E98" s="76">
        <v>9</v>
      </c>
      <c r="F98" s="99" t="s">
        <v>1151</v>
      </c>
      <c r="G98" s="99">
        <v>26</v>
      </c>
      <c r="H98" s="99">
        <v>26</v>
      </c>
      <c r="I98" s="100">
        <v>0.35</v>
      </c>
      <c r="J98" s="98" t="s">
        <v>2876</v>
      </c>
      <c r="K98" s="173" t="s">
        <v>2702</v>
      </c>
    </row>
    <row r="99" spans="1:12" ht="60" x14ac:dyDescent="0.25">
      <c r="A99" s="8">
        <v>95</v>
      </c>
      <c r="B99" s="284">
        <v>18</v>
      </c>
      <c r="C99" s="75" t="s">
        <v>494</v>
      </c>
      <c r="D99" s="102" t="s">
        <v>473</v>
      </c>
      <c r="E99" s="76">
        <v>9</v>
      </c>
      <c r="F99" s="99" t="s">
        <v>1152</v>
      </c>
      <c r="G99" s="99">
        <v>25</v>
      </c>
      <c r="H99" s="99">
        <v>25</v>
      </c>
      <c r="I99" s="100">
        <v>0.33</v>
      </c>
      <c r="J99" s="98" t="s">
        <v>2876</v>
      </c>
      <c r="K99" s="173" t="s">
        <v>2592</v>
      </c>
    </row>
    <row r="100" spans="1:12" ht="60" x14ac:dyDescent="0.25">
      <c r="A100" s="8">
        <v>96</v>
      </c>
      <c r="B100" s="284">
        <v>19</v>
      </c>
      <c r="C100" s="129" t="s">
        <v>2739</v>
      </c>
      <c r="D100" s="161" t="s">
        <v>587</v>
      </c>
      <c r="E100" s="76">
        <v>9</v>
      </c>
      <c r="F100" s="99" t="s">
        <v>1153</v>
      </c>
      <c r="G100" s="99">
        <v>22</v>
      </c>
      <c r="H100" s="99">
        <v>22</v>
      </c>
      <c r="I100" s="100">
        <f>H100/75</f>
        <v>0.29333333333333333</v>
      </c>
      <c r="J100" s="98" t="s">
        <v>2876</v>
      </c>
      <c r="K100" s="161" t="s">
        <v>2755</v>
      </c>
    </row>
    <row r="101" spans="1:12" ht="45" x14ac:dyDescent="0.25">
      <c r="A101" s="8">
        <v>97</v>
      </c>
      <c r="B101" s="284">
        <v>20</v>
      </c>
      <c r="C101" s="98" t="s">
        <v>2466</v>
      </c>
      <c r="D101" s="102" t="s">
        <v>391</v>
      </c>
      <c r="E101" s="76">
        <v>9</v>
      </c>
      <c r="F101" s="99" t="s">
        <v>1154</v>
      </c>
      <c r="G101" s="99">
        <v>22</v>
      </c>
      <c r="H101" s="99">
        <v>22</v>
      </c>
      <c r="I101" s="99">
        <v>29</v>
      </c>
      <c r="J101" s="98" t="s">
        <v>2876</v>
      </c>
      <c r="K101" s="173" t="s">
        <v>2480</v>
      </c>
    </row>
    <row r="102" spans="1:12" ht="45" x14ac:dyDescent="0.25">
      <c r="A102" s="8">
        <v>98</v>
      </c>
      <c r="B102" s="284">
        <v>21</v>
      </c>
      <c r="C102" s="98" t="s">
        <v>520</v>
      </c>
      <c r="D102" s="102" t="s">
        <v>2638</v>
      </c>
      <c r="E102" s="76">
        <v>9</v>
      </c>
      <c r="F102" s="99" t="s">
        <v>1155</v>
      </c>
      <c r="G102" s="99">
        <v>21</v>
      </c>
      <c r="H102" s="99">
        <v>21</v>
      </c>
      <c r="I102" s="100">
        <v>0.28000000000000003</v>
      </c>
      <c r="J102" s="98" t="s">
        <v>2876</v>
      </c>
      <c r="K102" s="173" t="s">
        <v>2639</v>
      </c>
    </row>
    <row r="103" spans="1:12" ht="60" x14ac:dyDescent="0.25">
      <c r="A103" s="8">
        <v>99</v>
      </c>
      <c r="B103" s="284">
        <v>22</v>
      </c>
      <c r="C103" s="98" t="s">
        <v>2538</v>
      </c>
      <c r="D103" s="102" t="s">
        <v>436</v>
      </c>
      <c r="E103" s="76">
        <v>9</v>
      </c>
      <c r="F103" s="99" t="s">
        <v>1156</v>
      </c>
      <c r="G103" s="99">
        <v>14</v>
      </c>
      <c r="H103" s="99">
        <v>14</v>
      </c>
      <c r="I103" s="100">
        <v>0.17</v>
      </c>
      <c r="J103" s="98" t="s">
        <v>2876</v>
      </c>
      <c r="K103" s="173" t="s">
        <v>2545</v>
      </c>
    </row>
    <row r="104" spans="1:12" ht="45" x14ac:dyDescent="0.25">
      <c r="A104" s="8">
        <v>100</v>
      </c>
      <c r="B104" s="284">
        <v>23</v>
      </c>
      <c r="C104" s="98" t="s">
        <v>541</v>
      </c>
      <c r="D104" s="102" t="s">
        <v>538</v>
      </c>
      <c r="E104" s="76">
        <v>9</v>
      </c>
      <c r="F104" s="99" t="s">
        <v>1157</v>
      </c>
      <c r="G104" s="99">
        <v>13</v>
      </c>
      <c r="H104" s="99">
        <v>13</v>
      </c>
      <c r="I104" s="100">
        <v>0.17</v>
      </c>
      <c r="J104" s="98" t="s">
        <v>2876</v>
      </c>
      <c r="K104" s="173" t="s">
        <v>2664</v>
      </c>
    </row>
    <row r="105" spans="1:12" ht="60" x14ac:dyDescent="0.25">
      <c r="A105" s="8">
        <v>101</v>
      </c>
      <c r="B105" s="284">
        <v>24</v>
      </c>
      <c r="C105" s="98" t="s">
        <v>564</v>
      </c>
      <c r="D105" s="102" t="s">
        <v>556</v>
      </c>
      <c r="E105" s="76">
        <v>9</v>
      </c>
      <c r="F105" s="99" t="s">
        <v>1158</v>
      </c>
      <c r="G105" s="99">
        <v>5</v>
      </c>
      <c r="H105" s="99">
        <v>5</v>
      </c>
      <c r="I105" s="100">
        <v>7.0000000000000007E-2</v>
      </c>
      <c r="J105" s="98" t="s">
        <v>2876</v>
      </c>
      <c r="K105" s="173" t="s">
        <v>2702</v>
      </c>
    </row>
    <row r="106" spans="1:12" ht="60" x14ac:dyDescent="0.25">
      <c r="A106" s="8">
        <v>102</v>
      </c>
      <c r="B106" s="284">
        <v>25</v>
      </c>
      <c r="C106" s="98" t="s">
        <v>2501</v>
      </c>
      <c r="D106" s="102" t="s">
        <v>2499</v>
      </c>
      <c r="E106" s="76">
        <v>9</v>
      </c>
      <c r="F106" s="99" t="s">
        <v>1159</v>
      </c>
      <c r="G106" s="99">
        <v>3</v>
      </c>
      <c r="H106" s="99">
        <v>3</v>
      </c>
      <c r="I106" s="100">
        <v>0.04</v>
      </c>
      <c r="J106" s="98" t="s">
        <v>2876</v>
      </c>
      <c r="K106" s="173" t="s">
        <v>2509</v>
      </c>
    </row>
    <row r="107" spans="1:12" ht="60" x14ac:dyDescent="0.25">
      <c r="A107" s="8">
        <v>103</v>
      </c>
      <c r="B107" s="284">
        <v>26</v>
      </c>
      <c r="C107" s="98" t="s">
        <v>2552</v>
      </c>
      <c r="D107" s="102" t="s">
        <v>436</v>
      </c>
      <c r="E107" s="76">
        <v>9</v>
      </c>
      <c r="F107" s="99" t="s">
        <v>1160</v>
      </c>
      <c r="G107" s="99">
        <v>2</v>
      </c>
      <c r="H107" s="99">
        <v>2</v>
      </c>
      <c r="I107" s="100">
        <v>0.03</v>
      </c>
      <c r="J107" s="98" t="s">
        <v>2876</v>
      </c>
      <c r="K107" s="173" t="s">
        <v>2545</v>
      </c>
    </row>
    <row r="108" spans="1:12" ht="60" x14ac:dyDescent="0.25">
      <c r="A108" s="8">
        <v>104</v>
      </c>
      <c r="B108" s="284">
        <v>27</v>
      </c>
      <c r="C108" s="162" t="s">
        <v>2756</v>
      </c>
      <c r="D108" s="161" t="s">
        <v>587</v>
      </c>
      <c r="E108" s="76">
        <v>9</v>
      </c>
      <c r="F108" s="99" t="s">
        <v>1161</v>
      </c>
      <c r="G108" s="99">
        <v>1</v>
      </c>
      <c r="H108" s="99">
        <v>1</v>
      </c>
      <c r="I108" s="100">
        <f>H108/75</f>
        <v>1.3333333333333334E-2</v>
      </c>
      <c r="J108" s="98" t="s">
        <v>2876</v>
      </c>
      <c r="K108" s="161" t="s">
        <v>2755</v>
      </c>
    </row>
    <row r="109" spans="1:12" ht="60" x14ac:dyDescent="0.25">
      <c r="A109" s="8">
        <v>105</v>
      </c>
      <c r="B109" s="284">
        <v>28</v>
      </c>
      <c r="C109" s="162" t="s">
        <v>2757</v>
      </c>
      <c r="D109" s="161" t="s">
        <v>587</v>
      </c>
      <c r="E109" s="76">
        <v>9</v>
      </c>
      <c r="F109" s="99" t="s">
        <v>1162</v>
      </c>
      <c r="G109" s="99">
        <v>0</v>
      </c>
      <c r="H109" s="99">
        <v>0</v>
      </c>
      <c r="I109" s="100">
        <f>H109/75</f>
        <v>0</v>
      </c>
      <c r="J109" s="98" t="s">
        <v>2876</v>
      </c>
      <c r="K109" s="161" t="s">
        <v>2755</v>
      </c>
    </row>
    <row r="110" spans="1:12" ht="45" x14ac:dyDescent="0.25">
      <c r="A110" s="8">
        <v>106</v>
      </c>
      <c r="B110" s="284">
        <v>29</v>
      </c>
      <c r="C110" s="98" t="s">
        <v>2665</v>
      </c>
      <c r="D110" s="102" t="s">
        <v>538</v>
      </c>
      <c r="E110" s="76">
        <v>9</v>
      </c>
      <c r="F110" s="99" t="s">
        <v>1163</v>
      </c>
      <c r="G110" s="99">
        <v>0</v>
      </c>
      <c r="H110" s="99">
        <v>0</v>
      </c>
      <c r="I110" s="100">
        <v>0</v>
      </c>
      <c r="J110" s="98" t="s">
        <v>2876</v>
      </c>
      <c r="K110" s="173" t="s">
        <v>2664</v>
      </c>
    </row>
    <row r="111" spans="1:12" ht="60" x14ac:dyDescent="0.25">
      <c r="A111" s="8">
        <v>107</v>
      </c>
      <c r="B111" s="284">
        <v>30</v>
      </c>
      <c r="C111" s="75" t="s">
        <v>2593</v>
      </c>
      <c r="D111" s="102" t="s">
        <v>473</v>
      </c>
      <c r="E111" s="76">
        <v>9</v>
      </c>
      <c r="F111" s="99" t="s">
        <v>1164</v>
      </c>
      <c r="G111" s="99">
        <v>0</v>
      </c>
      <c r="H111" s="99">
        <v>0</v>
      </c>
      <c r="I111" s="100">
        <v>0</v>
      </c>
      <c r="J111" s="98" t="s">
        <v>2876</v>
      </c>
      <c r="K111" s="173" t="s">
        <v>2592</v>
      </c>
    </row>
    <row r="112" spans="1:12" ht="75.75" x14ac:dyDescent="0.3">
      <c r="A112" s="8">
        <v>108</v>
      </c>
      <c r="B112" s="345">
        <v>1</v>
      </c>
      <c r="C112" s="47" t="s">
        <v>650</v>
      </c>
      <c r="D112" s="115" t="s">
        <v>626</v>
      </c>
      <c r="E112" s="78">
        <v>10</v>
      </c>
      <c r="F112" s="48" t="s">
        <v>1165</v>
      </c>
      <c r="G112" s="48">
        <v>61</v>
      </c>
      <c r="H112" s="48">
        <v>61</v>
      </c>
      <c r="I112" s="49">
        <v>0.81</v>
      </c>
      <c r="J112" s="383" t="s">
        <v>2874</v>
      </c>
      <c r="K112" s="174" t="s">
        <v>2817</v>
      </c>
      <c r="L112" s="69" t="s">
        <v>1211</v>
      </c>
    </row>
    <row r="113" spans="1:11" ht="60" x14ac:dyDescent="0.25">
      <c r="A113" s="8">
        <v>109</v>
      </c>
      <c r="B113" s="345">
        <v>2</v>
      </c>
      <c r="C113" s="47" t="s">
        <v>573</v>
      </c>
      <c r="D113" s="115" t="s">
        <v>556</v>
      </c>
      <c r="E113" s="78">
        <v>10</v>
      </c>
      <c r="F113" s="48" t="s">
        <v>1166</v>
      </c>
      <c r="G113" s="48">
        <v>61</v>
      </c>
      <c r="H113" s="48">
        <v>61</v>
      </c>
      <c r="I113" s="49">
        <v>0.81</v>
      </c>
      <c r="J113" s="383" t="s">
        <v>2874</v>
      </c>
      <c r="K113" s="174" t="s">
        <v>2702</v>
      </c>
    </row>
    <row r="114" spans="1:11" ht="60" x14ac:dyDescent="0.25">
      <c r="A114" s="8">
        <v>110</v>
      </c>
      <c r="B114" s="345">
        <v>3</v>
      </c>
      <c r="C114" s="47" t="s">
        <v>422</v>
      </c>
      <c r="D114" s="115" t="s">
        <v>2499</v>
      </c>
      <c r="E114" s="78">
        <v>10</v>
      </c>
      <c r="F114" s="48" t="s">
        <v>1167</v>
      </c>
      <c r="G114" s="48">
        <v>56</v>
      </c>
      <c r="H114" s="48">
        <v>56</v>
      </c>
      <c r="I114" s="49">
        <v>0.75</v>
      </c>
      <c r="J114" s="383" t="s">
        <v>2875</v>
      </c>
      <c r="K114" s="115" t="s">
        <v>2510</v>
      </c>
    </row>
    <row r="115" spans="1:11" ht="45" x14ac:dyDescent="0.25">
      <c r="A115" s="8">
        <v>111</v>
      </c>
      <c r="B115" s="345">
        <v>4</v>
      </c>
      <c r="C115" s="47" t="s">
        <v>2481</v>
      </c>
      <c r="D115" s="115" t="s">
        <v>391</v>
      </c>
      <c r="E115" s="78">
        <v>10</v>
      </c>
      <c r="F115" s="48" t="s">
        <v>1168</v>
      </c>
      <c r="G115" s="48">
        <v>51</v>
      </c>
      <c r="H115" s="48">
        <v>51</v>
      </c>
      <c r="I115" s="48">
        <v>68</v>
      </c>
      <c r="J115" s="383" t="s">
        <v>2875</v>
      </c>
      <c r="K115" s="174" t="s">
        <v>2477</v>
      </c>
    </row>
    <row r="116" spans="1:11" ht="75" x14ac:dyDescent="0.25">
      <c r="A116" s="8">
        <v>112</v>
      </c>
      <c r="B116" s="345">
        <v>5</v>
      </c>
      <c r="C116" s="47" t="s">
        <v>668</v>
      </c>
      <c r="D116" s="115" t="s">
        <v>626</v>
      </c>
      <c r="E116" s="78">
        <v>10</v>
      </c>
      <c r="F116" s="48" t="s">
        <v>1169</v>
      </c>
      <c r="G116" s="48">
        <v>48</v>
      </c>
      <c r="H116" s="48">
        <v>48</v>
      </c>
      <c r="I116" s="49">
        <v>0.64</v>
      </c>
      <c r="J116" s="383" t="s">
        <v>2875</v>
      </c>
      <c r="K116" s="174" t="s">
        <v>2817</v>
      </c>
    </row>
    <row r="117" spans="1:11" ht="75" x14ac:dyDescent="0.25">
      <c r="A117" s="8">
        <v>113</v>
      </c>
      <c r="B117" s="345">
        <v>6</v>
      </c>
      <c r="C117" s="77" t="s">
        <v>681</v>
      </c>
      <c r="D117" s="115" t="s">
        <v>3206</v>
      </c>
      <c r="E117" s="78">
        <v>10</v>
      </c>
      <c r="F117" s="78" t="s">
        <v>1170</v>
      </c>
      <c r="G117" s="78">
        <v>44</v>
      </c>
      <c r="H117" s="78">
        <v>44</v>
      </c>
      <c r="I117" s="78">
        <v>58.7</v>
      </c>
      <c r="J117" s="383" t="s">
        <v>2875</v>
      </c>
      <c r="K117" s="115" t="s">
        <v>680</v>
      </c>
    </row>
    <row r="118" spans="1:11" ht="75" x14ac:dyDescent="0.25">
      <c r="A118" s="8">
        <v>114</v>
      </c>
      <c r="B118" s="345">
        <v>7</v>
      </c>
      <c r="C118" s="47" t="s">
        <v>2818</v>
      </c>
      <c r="D118" s="115" t="s">
        <v>626</v>
      </c>
      <c r="E118" s="78">
        <v>10</v>
      </c>
      <c r="F118" s="48" t="s">
        <v>1171</v>
      </c>
      <c r="G118" s="48">
        <v>44</v>
      </c>
      <c r="H118" s="48">
        <v>44</v>
      </c>
      <c r="I118" s="49">
        <v>0.59</v>
      </c>
      <c r="J118" s="383" t="s">
        <v>2875</v>
      </c>
      <c r="K118" s="174" t="s">
        <v>2817</v>
      </c>
    </row>
    <row r="119" spans="1:11" ht="60" x14ac:dyDescent="0.25">
      <c r="A119" s="8">
        <v>115</v>
      </c>
      <c r="B119" s="345">
        <v>8</v>
      </c>
      <c r="C119" s="47" t="s">
        <v>2614</v>
      </c>
      <c r="D119" s="115" t="s">
        <v>2608</v>
      </c>
      <c r="E119" s="78">
        <v>10</v>
      </c>
      <c r="F119" s="48" t="s">
        <v>1172</v>
      </c>
      <c r="G119" s="48">
        <v>36</v>
      </c>
      <c r="H119" s="48">
        <v>36</v>
      </c>
      <c r="I119" s="167">
        <v>0.48</v>
      </c>
      <c r="J119" s="383" t="s">
        <v>2875</v>
      </c>
      <c r="K119" s="174" t="s">
        <v>2612</v>
      </c>
    </row>
    <row r="120" spans="1:11" ht="60" x14ac:dyDescent="0.25">
      <c r="A120" s="8">
        <v>116</v>
      </c>
      <c r="B120" s="345">
        <v>9</v>
      </c>
      <c r="C120" s="165" t="s">
        <v>524</v>
      </c>
      <c r="D120" s="177" t="s">
        <v>2640</v>
      </c>
      <c r="E120" s="78">
        <v>10</v>
      </c>
      <c r="F120" s="48" t="s">
        <v>1173</v>
      </c>
      <c r="G120" s="48">
        <v>35</v>
      </c>
      <c r="H120" s="48">
        <v>35</v>
      </c>
      <c r="I120" s="168">
        <v>0.47</v>
      </c>
      <c r="J120" s="383" t="s">
        <v>2875</v>
      </c>
      <c r="K120" s="175" t="s">
        <v>2641</v>
      </c>
    </row>
    <row r="121" spans="1:11" ht="60" x14ac:dyDescent="0.25">
      <c r="A121" s="8">
        <v>117</v>
      </c>
      <c r="B121" s="345">
        <v>10</v>
      </c>
      <c r="C121" s="77" t="s">
        <v>2594</v>
      </c>
      <c r="D121" s="115" t="s">
        <v>473</v>
      </c>
      <c r="E121" s="78">
        <v>10</v>
      </c>
      <c r="F121" s="48" t="s">
        <v>1174</v>
      </c>
      <c r="G121" s="48">
        <v>33</v>
      </c>
      <c r="H121" s="48">
        <v>33</v>
      </c>
      <c r="I121" s="49">
        <v>0.44</v>
      </c>
      <c r="J121" s="383" t="s">
        <v>2875</v>
      </c>
      <c r="K121" s="174" t="s">
        <v>2582</v>
      </c>
    </row>
    <row r="122" spans="1:11" ht="60" x14ac:dyDescent="0.25">
      <c r="A122" s="8">
        <v>118</v>
      </c>
      <c r="B122" s="345">
        <v>11</v>
      </c>
      <c r="C122" s="163" t="s">
        <v>598</v>
      </c>
      <c r="D122" s="164" t="s">
        <v>587</v>
      </c>
      <c r="E122" s="78">
        <v>10</v>
      </c>
      <c r="F122" s="48" t="s">
        <v>1175</v>
      </c>
      <c r="G122" s="48">
        <v>30</v>
      </c>
      <c r="H122" s="48">
        <v>30</v>
      </c>
      <c r="I122" s="49">
        <f>H122/75</f>
        <v>0.4</v>
      </c>
      <c r="J122" s="47" t="s">
        <v>2876</v>
      </c>
      <c r="K122" s="164" t="s">
        <v>2754</v>
      </c>
    </row>
    <row r="123" spans="1:11" ht="75" x14ac:dyDescent="0.25">
      <c r="A123" s="8">
        <v>119</v>
      </c>
      <c r="B123" s="345">
        <v>12</v>
      </c>
      <c r="C123" s="47" t="s">
        <v>645</v>
      </c>
      <c r="D123" s="115" t="s">
        <v>626</v>
      </c>
      <c r="E123" s="78">
        <v>10</v>
      </c>
      <c r="F123" s="48" t="s">
        <v>1176</v>
      </c>
      <c r="G123" s="48">
        <v>27</v>
      </c>
      <c r="H123" s="48">
        <v>27</v>
      </c>
      <c r="I123" s="49">
        <v>0.36</v>
      </c>
      <c r="J123" s="47" t="s">
        <v>2876</v>
      </c>
      <c r="K123" s="174" t="s">
        <v>2817</v>
      </c>
    </row>
    <row r="124" spans="1:11" ht="75" x14ac:dyDescent="0.25">
      <c r="A124" s="8">
        <v>120</v>
      </c>
      <c r="B124" s="345">
        <v>13</v>
      </c>
      <c r="C124" s="47" t="s">
        <v>646</v>
      </c>
      <c r="D124" s="115" t="s">
        <v>626</v>
      </c>
      <c r="E124" s="78">
        <v>10</v>
      </c>
      <c r="F124" s="48" t="s">
        <v>1177</v>
      </c>
      <c r="G124" s="48">
        <v>27</v>
      </c>
      <c r="H124" s="48">
        <v>27</v>
      </c>
      <c r="I124" s="49">
        <v>0.36</v>
      </c>
      <c r="J124" s="47" t="s">
        <v>2876</v>
      </c>
      <c r="K124" s="174" t="s">
        <v>2817</v>
      </c>
    </row>
    <row r="125" spans="1:11" ht="75" x14ac:dyDescent="0.25">
      <c r="A125" s="8">
        <v>121</v>
      </c>
      <c r="B125" s="345">
        <v>14</v>
      </c>
      <c r="C125" s="47" t="s">
        <v>648</v>
      </c>
      <c r="D125" s="115" t="s">
        <v>626</v>
      </c>
      <c r="E125" s="78">
        <v>10</v>
      </c>
      <c r="F125" s="48" t="s">
        <v>1178</v>
      </c>
      <c r="G125" s="48">
        <v>23</v>
      </c>
      <c r="H125" s="48">
        <v>23</v>
      </c>
      <c r="I125" s="49">
        <v>0.31</v>
      </c>
      <c r="J125" s="47" t="s">
        <v>2876</v>
      </c>
      <c r="K125" s="174" t="s">
        <v>2817</v>
      </c>
    </row>
    <row r="126" spans="1:11" ht="60" x14ac:dyDescent="0.25">
      <c r="A126" s="8">
        <v>122</v>
      </c>
      <c r="B126" s="345">
        <v>15</v>
      </c>
      <c r="C126" s="47" t="s">
        <v>454</v>
      </c>
      <c r="D126" s="115" t="s">
        <v>436</v>
      </c>
      <c r="E126" s="78">
        <v>10</v>
      </c>
      <c r="F126" s="48" t="s">
        <v>1179</v>
      </c>
      <c r="G126" s="48">
        <v>17</v>
      </c>
      <c r="H126" s="48">
        <v>17</v>
      </c>
      <c r="I126" s="49">
        <v>0.23</v>
      </c>
      <c r="J126" s="47" t="s">
        <v>2876</v>
      </c>
      <c r="K126" s="174" t="s">
        <v>2553</v>
      </c>
    </row>
    <row r="127" spans="1:11" ht="60" x14ac:dyDescent="0.25">
      <c r="A127" s="8">
        <v>123</v>
      </c>
      <c r="B127" s="345">
        <v>16</v>
      </c>
      <c r="C127" s="47" t="s">
        <v>2704</v>
      </c>
      <c r="D127" s="115" t="s">
        <v>556</v>
      </c>
      <c r="E127" s="78">
        <v>10</v>
      </c>
      <c r="F127" s="48" t="s">
        <v>1180</v>
      </c>
      <c r="G127" s="48">
        <v>5</v>
      </c>
      <c r="H127" s="48">
        <v>5</v>
      </c>
      <c r="I127" s="49">
        <v>7.0000000000000007E-2</v>
      </c>
      <c r="J127" s="47" t="s">
        <v>2876</v>
      </c>
      <c r="K127" s="174" t="s">
        <v>2702</v>
      </c>
    </row>
    <row r="128" spans="1:11" ht="45" x14ac:dyDescent="0.25">
      <c r="A128" s="8">
        <v>124</v>
      </c>
      <c r="B128" s="345">
        <v>17</v>
      </c>
      <c r="C128" s="47" t="s">
        <v>731</v>
      </c>
      <c r="D128" s="115" t="s">
        <v>2791</v>
      </c>
      <c r="E128" s="78">
        <v>10</v>
      </c>
      <c r="F128" s="48" t="s">
        <v>1181</v>
      </c>
      <c r="G128" s="48">
        <v>4</v>
      </c>
      <c r="H128" s="48">
        <v>4</v>
      </c>
      <c r="I128" s="167">
        <v>5.33E-2</v>
      </c>
      <c r="J128" s="47" t="s">
        <v>2876</v>
      </c>
      <c r="K128" s="174" t="s">
        <v>2792</v>
      </c>
    </row>
    <row r="129" spans="1:12" ht="75" x14ac:dyDescent="0.25">
      <c r="A129" s="8">
        <v>125</v>
      </c>
      <c r="B129" s="345">
        <v>18</v>
      </c>
      <c r="C129" s="47" t="s">
        <v>2819</v>
      </c>
      <c r="D129" s="115" t="s">
        <v>626</v>
      </c>
      <c r="E129" s="78">
        <v>10</v>
      </c>
      <c r="F129" s="48" t="s">
        <v>1182</v>
      </c>
      <c r="G129" s="48">
        <v>4</v>
      </c>
      <c r="H129" s="48">
        <v>4</v>
      </c>
      <c r="I129" s="49">
        <v>0.05</v>
      </c>
      <c r="J129" s="47" t="s">
        <v>2876</v>
      </c>
      <c r="K129" s="174" t="s">
        <v>2817</v>
      </c>
    </row>
    <row r="130" spans="1:12" ht="60" x14ac:dyDescent="0.25">
      <c r="A130" s="8">
        <v>126</v>
      </c>
      <c r="B130" s="345">
        <v>19</v>
      </c>
      <c r="C130" s="47" t="s">
        <v>2775</v>
      </c>
      <c r="D130" s="115" t="s">
        <v>1623</v>
      </c>
      <c r="E130" s="78">
        <v>10</v>
      </c>
      <c r="F130" s="48" t="s">
        <v>1183</v>
      </c>
      <c r="G130" s="48">
        <v>0</v>
      </c>
      <c r="H130" s="48">
        <v>0</v>
      </c>
      <c r="I130" s="49">
        <v>0</v>
      </c>
      <c r="J130" s="47" t="s">
        <v>2876</v>
      </c>
      <c r="K130" s="174" t="s">
        <v>2776</v>
      </c>
    </row>
    <row r="131" spans="1:12" ht="60" x14ac:dyDescent="0.25">
      <c r="A131" s="8">
        <v>127</v>
      </c>
      <c r="B131" s="345">
        <v>20</v>
      </c>
      <c r="C131" s="165" t="s">
        <v>533</v>
      </c>
      <c r="D131" s="177" t="s">
        <v>2640</v>
      </c>
      <c r="E131" s="78">
        <v>10</v>
      </c>
      <c r="F131" s="48" t="s">
        <v>1184</v>
      </c>
      <c r="G131" s="48">
        <v>0</v>
      </c>
      <c r="H131" s="48">
        <v>0</v>
      </c>
      <c r="I131" s="48"/>
      <c r="J131" s="47" t="s">
        <v>2876</v>
      </c>
      <c r="K131" s="175" t="s">
        <v>2641</v>
      </c>
    </row>
    <row r="132" spans="1:12" ht="60" x14ac:dyDescent="0.25">
      <c r="A132" s="8">
        <v>128</v>
      </c>
      <c r="B132" s="345">
        <v>21</v>
      </c>
      <c r="C132" s="47" t="s">
        <v>2777</v>
      </c>
      <c r="D132" s="115" t="s">
        <v>1623</v>
      </c>
      <c r="E132" s="78">
        <v>10</v>
      </c>
      <c r="F132" s="48" t="s">
        <v>1185</v>
      </c>
      <c r="G132" s="48">
        <v>0</v>
      </c>
      <c r="H132" s="48">
        <v>0</v>
      </c>
      <c r="I132" s="49">
        <v>0</v>
      </c>
      <c r="J132" s="47" t="s">
        <v>2876</v>
      </c>
      <c r="K132" s="174" t="s">
        <v>2776</v>
      </c>
    </row>
    <row r="133" spans="1:12" ht="75.75" x14ac:dyDescent="0.3">
      <c r="A133" s="8">
        <v>129</v>
      </c>
      <c r="B133" s="304">
        <v>1</v>
      </c>
      <c r="C133" s="144" t="s">
        <v>654</v>
      </c>
      <c r="D133" s="178" t="s">
        <v>626</v>
      </c>
      <c r="E133" s="79">
        <v>11</v>
      </c>
      <c r="F133" s="145" t="s">
        <v>1186</v>
      </c>
      <c r="G133" s="145">
        <v>68</v>
      </c>
      <c r="H133" s="145">
        <v>68</v>
      </c>
      <c r="I133" s="120">
        <v>0.91</v>
      </c>
      <c r="J133" s="377" t="s">
        <v>2874</v>
      </c>
      <c r="K133" s="176" t="s">
        <v>2817</v>
      </c>
      <c r="L133" s="69" t="s">
        <v>1211</v>
      </c>
    </row>
    <row r="134" spans="1:12" ht="60" x14ac:dyDescent="0.25">
      <c r="A134" s="8">
        <v>130</v>
      </c>
      <c r="B134" s="304">
        <v>2</v>
      </c>
      <c r="C134" s="132" t="s">
        <v>2758</v>
      </c>
      <c r="D134" s="147" t="s">
        <v>587</v>
      </c>
      <c r="E134" s="79">
        <v>11</v>
      </c>
      <c r="F134" s="145" t="s">
        <v>1187</v>
      </c>
      <c r="G134" s="145">
        <v>65</v>
      </c>
      <c r="H134" s="145">
        <v>65</v>
      </c>
      <c r="I134" s="120">
        <f>H134/75</f>
        <v>0.8666666666666667</v>
      </c>
      <c r="J134" s="377" t="s">
        <v>2875</v>
      </c>
      <c r="K134" s="147" t="s">
        <v>2755</v>
      </c>
    </row>
    <row r="135" spans="1:12" ht="60" x14ac:dyDescent="0.25">
      <c r="A135" s="8">
        <v>131</v>
      </c>
      <c r="B135" s="304">
        <v>3</v>
      </c>
      <c r="C135" s="144" t="s">
        <v>508</v>
      </c>
      <c r="D135" s="178" t="s">
        <v>2608</v>
      </c>
      <c r="E135" s="79">
        <v>11</v>
      </c>
      <c r="F135" s="145" t="s">
        <v>1188</v>
      </c>
      <c r="G135" s="145">
        <v>65</v>
      </c>
      <c r="H135" s="145">
        <v>65</v>
      </c>
      <c r="I135" s="120">
        <f>H135/75</f>
        <v>0.8666666666666667</v>
      </c>
      <c r="J135" s="377" t="s">
        <v>2875</v>
      </c>
      <c r="K135" s="176" t="s">
        <v>2612</v>
      </c>
    </row>
    <row r="136" spans="1:12" ht="60" x14ac:dyDescent="0.25">
      <c r="A136" s="8">
        <v>132</v>
      </c>
      <c r="B136" s="304">
        <v>4</v>
      </c>
      <c r="C136" s="144" t="s">
        <v>463</v>
      </c>
      <c r="D136" s="178" t="s">
        <v>436</v>
      </c>
      <c r="E136" s="79">
        <v>11</v>
      </c>
      <c r="F136" s="145" t="s">
        <v>1189</v>
      </c>
      <c r="G136" s="145">
        <v>61</v>
      </c>
      <c r="H136" s="145">
        <v>61</v>
      </c>
      <c r="I136" s="120">
        <v>0.83</v>
      </c>
      <c r="J136" s="377" t="s">
        <v>2875</v>
      </c>
      <c r="K136" s="176" t="s">
        <v>2545</v>
      </c>
    </row>
    <row r="137" spans="1:12" ht="60" x14ac:dyDescent="0.25">
      <c r="A137" s="8">
        <v>133</v>
      </c>
      <c r="B137" s="304">
        <v>5</v>
      </c>
      <c r="C137" s="144" t="s">
        <v>2615</v>
      </c>
      <c r="D137" s="178" t="s">
        <v>2608</v>
      </c>
      <c r="E137" s="79">
        <v>11</v>
      </c>
      <c r="F137" s="145" t="s">
        <v>1190</v>
      </c>
      <c r="G137" s="145">
        <v>61</v>
      </c>
      <c r="H137" s="145">
        <v>61</v>
      </c>
      <c r="I137" s="120">
        <v>0.83</v>
      </c>
      <c r="J137" s="377" t="s">
        <v>2875</v>
      </c>
      <c r="K137" s="176" t="s">
        <v>2612</v>
      </c>
    </row>
    <row r="138" spans="1:12" ht="60" x14ac:dyDescent="0.25">
      <c r="A138" s="8">
        <v>134</v>
      </c>
      <c r="B138" s="304">
        <v>6</v>
      </c>
      <c r="C138" s="132" t="s">
        <v>2748</v>
      </c>
      <c r="D138" s="147" t="s">
        <v>587</v>
      </c>
      <c r="E138" s="79">
        <v>11</v>
      </c>
      <c r="F138" s="145" t="s">
        <v>1191</v>
      </c>
      <c r="G138" s="145">
        <v>54</v>
      </c>
      <c r="H138" s="145">
        <v>54</v>
      </c>
      <c r="I138" s="120">
        <f>H138/75</f>
        <v>0.72</v>
      </c>
      <c r="J138" s="377" t="s">
        <v>2875</v>
      </c>
      <c r="K138" s="147" t="s">
        <v>2755</v>
      </c>
    </row>
    <row r="139" spans="1:12" ht="45" x14ac:dyDescent="0.25">
      <c r="A139" s="8">
        <v>135</v>
      </c>
      <c r="B139" s="304">
        <v>7</v>
      </c>
      <c r="C139" s="144" t="s">
        <v>2473</v>
      </c>
      <c r="D139" s="178" t="s">
        <v>391</v>
      </c>
      <c r="E139" s="79">
        <v>11</v>
      </c>
      <c r="F139" s="145" t="s">
        <v>1192</v>
      </c>
      <c r="G139" s="145">
        <v>53</v>
      </c>
      <c r="H139" s="145">
        <v>53</v>
      </c>
      <c r="I139" s="145">
        <v>71</v>
      </c>
      <c r="J139" s="377" t="s">
        <v>2875</v>
      </c>
      <c r="K139" s="176" t="s">
        <v>2480</v>
      </c>
    </row>
    <row r="140" spans="1:12" ht="45" x14ac:dyDescent="0.25">
      <c r="A140" s="8">
        <v>136</v>
      </c>
      <c r="B140" s="304">
        <v>8</v>
      </c>
      <c r="C140" s="144" t="s">
        <v>2482</v>
      </c>
      <c r="D140" s="178" t="s">
        <v>391</v>
      </c>
      <c r="E140" s="79">
        <v>11</v>
      </c>
      <c r="F140" s="145" t="s">
        <v>1193</v>
      </c>
      <c r="G140" s="145">
        <v>48</v>
      </c>
      <c r="H140" s="145">
        <v>48</v>
      </c>
      <c r="I140" s="145">
        <v>64</v>
      </c>
      <c r="J140" s="377" t="s">
        <v>2875</v>
      </c>
      <c r="K140" s="176" t="s">
        <v>2480</v>
      </c>
    </row>
    <row r="141" spans="1:12" ht="45" x14ac:dyDescent="0.25">
      <c r="A141" s="8">
        <v>137</v>
      </c>
      <c r="B141" s="304">
        <v>9</v>
      </c>
      <c r="C141" s="144" t="s">
        <v>706</v>
      </c>
      <c r="D141" s="178" t="s">
        <v>702</v>
      </c>
      <c r="E141" s="79">
        <v>11</v>
      </c>
      <c r="F141" s="145" t="s">
        <v>1194</v>
      </c>
      <c r="G141" s="145">
        <v>45</v>
      </c>
      <c r="H141" s="145">
        <v>45</v>
      </c>
      <c r="I141" s="120">
        <f t="shared" ref="I141" si="8">H141/75</f>
        <v>0.6</v>
      </c>
      <c r="J141" s="377" t="s">
        <v>2875</v>
      </c>
      <c r="K141" s="176" t="s">
        <v>2882</v>
      </c>
    </row>
    <row r="142" spans="1:12" ht="75" x14ac:dyDescent="0.25">
      <c r="A142" s="8">
        <v>138</v>
      </c>
      <c r="B142" s="304">
        <v>10</v>
      </c>
      <c r="C142" s="144" t="s">
        <v>657</v>
      </c>
      <c r="D142" s="178" t="s">
        <v>626</v>
      </c>
      <c r="E142" s="79">
        <v>11</v>
      </c>
      <c r="F142" s="145" t="s">
        <v>1195</v>
      </c>
      <c r="G142" s="145">
        <v>43</v>
      </c>
      <c r="H142" s="145">
        <v>43</v>
      </c>
      <c r="I142" s="120">
        <v>0.56999999999999995</v>
      </c>
      <c r="J142" s="377" t="s">
        <v>2875</v>
      </c>
      <c r="K142" s="176" t="s">
        <v>2817</v>
      </c>
    </row>
    <row r="143" spans="1:12" ht="75" x14ac:dyDescent="0.25">
      <c r="A143" s="8">
        <v>139</v>
      </c>
      <c r="B143" s="304">
        <v>11</v>
      </c>
      <c r="C143" s="144" t="s">
        <v>2820</v>
      </c>
      <c r="D143" s="178" t="s">
        <v>626</v>
      </c>
      <c r="E143" s="79">
        <v>11</v>
      </c>
      <c r="F143" s="145" t="s">
        <v>1196</v>
      </c>
      <c r="G143" s="145">
        <v>40</v>
      </c>
      <c r="H143" s="145">
        <v>40</v>
      </c>
      <c r="I143" s="120">
        <v>0.53</v>
      </c>
      <c r="J143" s="377" t="s">
        <v>2875</v>
      </c>
      <c r="K143" s="176" t="s">
        <v>2817</v>
      </c>
    </row>
    <row r="144" spans="1:12" ht="45" x14ac:dyDescent="0.25">
      <c r="A144" s="8">
        <v>140</v>
      </c>
      <c r="B144" s="304">
        <v>12</v>
      </c>
      <c r="C144" s="144" t="s">
        <v>2886</v>
      </c>
      <c r="D144" s="178" t="s">
        <v>702</v>
      </c>
      <c r="E144" s="79">
        <v>11</v>
      </c>
      <c r="F144" s="145" t="s">
        <v>1197</v>
      </c>
      <c r="G144" s="145">
        <v>39</v>
      </c>
      <c r="H144" s="145">
        <v>39</v>
      </c>
      <c r="I144" s="120">
        <f t="shared" ref="I144" si="9">H144/75</f>
        <v>0.52</v>
      </c>
      <c r="J144" s="377" t="s">
        <v>2875</v>
      </c>
      <c r="K144" s="176" t="s">
        <v>2882</v>
      </c>
    </row>
    <row r="145" spans="1:11" ht="60" x14ac:dyDescent="0.25">
      <c r="A145" s="8">
        <v>141</v>
      </c>
      <c r="B145" s="304">
        <v>13</v>
      </c>
      <c r="C145" s="144" t="s">
        <v>2554</v>
      </c>
      <c r="D145" s="178" t="s">
        <v>436</v>
      </c>
      <c r="E145" s="79">
        <v>11</v>
      </c>
      <c r="F145" s="145" t="s">
        <v>1198</v>
      </c>
      <c r="G145" s="145">
        <v>36</v>
      </c>
      <c r="H145" s="145">
        <v>36</v>
      </c>
      <c r="I145" s="120">
        <v>0.48</v>
      </c>
      <c r="J145" s="144" t="s">
        <v>2876</v>
      </c>
      <c r="K145" s="176" t="s">
        <v>2545</v>
      </c>
    </row>
    <row r="146" spans="1:11" ht="45" x14ac:dyDescent="0.25">
      <c r="A146" s="8">
        <v>142</v>
      </c>
      <c r="B146" s="304">
        <v>14</v>
      </c>
      <c r="C146" s="144" t="s">
        <v>733</v>
      </c>
      <c r="D146" s="178" t="s">
        <v>2791</v>
      </c>
      <c r="E146" s="79">
        <v>11</v>
      </c>
      <c r="F146" s="145" t="s">
        <v>1199</v>
      </c>
      <c r="G146" s="145">
        <v>36</v>
      </c>
      <c r="H146" s="145">
        <v>36</v>
      </c>
      <c r="I146" s="120">
        <v>0.48</v>
      </c>
      <c r="J146" s="144" t="s">
        <v>2876</v>
      </c>
      <c r="K146" s="176" t="s">
        <v>2792</v>
      </c>
    </row>
    <row r="147" spans="1:11" ht="45" x14ac:dyDescent="0.25">
      <c r="A147" s="8">
        <v>143</v>
      </c>
      <c r="B147" s="304">
        <v>15</v>
      </c>
      <c r="C147" s="144" t="s">
        <v>705</v>
      </c>
      <c r="D147" s="178" t="s">
        <v>702</v>
      </c>
      <c r="E147" s="79">
        <v>11</v>
      </c>
      <c r="F147" s="145" t="s">
        <v>1200</v>
      </c>
      <c r="G147" s="145">
        <v>36</v>
      </c>
      <c r="H147" s="145">
        <v>36</v>
      </c>
      <c r="I147" s="120">
        <f t="shared" ref="I147" si="10">H147/75</f>
        <v>0.48</v>
      </c>
      <c r="J147" s="144" t="s">
        <v>2876</v>
      </c>
      <c r="K147" s="176" t="s">
        <v>2882</v>
      </c>
    </row>
    <row r="148" spans="1:11" ht="60" x14ac:dyDescent="0.25">
      <c r="A148" s="8">
        <v>144</v>
      </c>
      <c r="B148" s="304">
        <v>16</v>
      </c>
      <c r="C148" s="144" t="s">
        <v>616</v>
      </c>
      <c r="D148" s="178" t="s">
        <v>1623</v>
      </c>
      <c r="E148" s="79">
        <v>11</v>
      </c>
      <c r="F148" s="145" t="s">
        <v>1201</v>
      </c>
      <c r="G148" s="145">
        <v>36</v>
      </c>
      <c r="H148" s="145">
        <v>36</v>
      </c>
      <c r="I148" s="120">
        <v>0.48</v>
      </c>
      <c r="J148" s="144" t="s">
        <v>2876</v>
      </c>
      <c r="K148" s="176" t="s">
        <v>2773</v>
      </c>
    </row>
    <row r="149" spans="1:11" ht="60" x14ac:dyDescent="0.25">
      <c r="A149" s="8">
        <v>145</v>
      </c>
      <c r="B149" s="304">
        <v>17</v>
      </c>
      <c r="C149" s="132" t="s">
        <v>607</v>
      </c>
      <c r="D149" s="147" t="s">
        <v>587</v>
      </c>
      <c r="E149" s="79">
        <v>11</v>
      </c>
      <c r="F149" s="145" t="s">
        <v>1202</v>
      </c>
      <c r="G149" s="145">
        <v>34</v>
      </c>
      <c r="H149" s="145">
        <v>34</v>
      </c>
      <c r="I149" s="120">
        <f>H149/75</f>
        <v>0.45333333333333331</v>
      </c>
      <c r="J149" s="144" t="s">
        <v>2876</v>
      </c>
      <c r="K149" s="147" t="s">
        <v>2755</v>
      </c>
    </row>
    <row r="150" spans="1:11" ht="45" x14ac:dyDescent="0.25">
      <c r="A150" s="8">
        <v>146</v>
      </c>
      <c r="B150" s="304">
        <v>18</v>
      </c>
      <c r="C150" s="144" t="s">
        <v>2642</v>
      </c>
      <c r="D150" s="178" t="s">
        <v>2638</v>
      </c>
      <c r="E150" s="79">
        <v>11</v>
      </c>
      <c r="F150" s="145" t="s">
        <v>1203</v>
      </c>
      <c r="G150" s="145">
        <v>26</v>
      </c>
      <c r="H150" s="145">
        <v>26</v>
      </c>
      <c r="I150" s="159">
        <v>0.35</v>
      </c>
      <c r="J150" s="144" t="s">
        <v>2876</v>
      </c>
      <c r="K150" s="176" t="s">
        <v>2639</v>
      </c>
    </row>
    <row r="151" spans="1:11" ht="60" x14ac:dyDescent="0.25">
      <c r="A151" s="8">
        <v>147</v>
      </c>
      <c r="B151" s="304">
        <v>19</v>
      </c>
      <c r="C151" s="144" t="s">
        <v>431</v>
      </c>
      <c r="D151" s="178" t="s">
        <v>2499</v>
      </c>
      <c r="E151" s="79">
        <v>11</v>
      </c>
      <c r="F151" s="145" t="s">
        <v>1204</v>
      </c>
      <c r="G151" s="145">
        <v>25</v>
      </c>
      <c r="H151" s="145">
        <v>25</v>
      </c>
      <c r="I151" s="120">
        <v>0.33</v>
      </c>
      <c r="J151" s="144" t="s">
        <v>2876</v>
      </c>
      <c r="K151" s="176" t="s">
        <v>2509</v>
      </c>
    </row>
    <row r="152" spans="1:11" ht="60" x14ac:dyDescent="0.25">
      <c r="A152" s="8">
        <v>148</v>
      </c>
      <c r="B152" s="304">
        <v>20</v>
      </c>
      <c r="C152" s="144" t="s">
        <v>2705</v>
      </c>
      <c r="D152" s="178" t="s">
        <v>556</v>
      </c>
      <c r="E152" s="79">
        <v>11</v>
      </c>
      <c r="F152" s="145" t="s">
        <v>1205</v>
      </c>
      <c r="G152" s="145">
        <v>24</v>
      </c>
      <c r="H152" s="145">
        <v>24</v>
      </c>
      <c r="I152" s="120">
        <v>0.32</v>
      </c>
      <c r="J152" s="144" t="s">
        <v>2876</v>
      </c>
      <c r="K152" s="176" t="s">
        <v>2706</v>
      </c>
    </row>
    <row r="153" spans="1:11" ht="45" x14ac:dyDescent="0.25">
      <c r="A153" s="8">
        <v>149</v>
      </c>
      <c r="B153" s="304">
        <v>21</v>
      </c>
      <c r="C153" s="144" t="s">
        <v>2662</v>
      </c>
      <c r="D153" s="178" t="s">
        <v>538</v>
      </c>
      <c r="E153" s="79">
        <v>11</v>
      </c>
      <c r="F153" s="145" t="s">
        <v>1206</v>
      </c>
      <c r="G153" s="145">
        <v>15</v>
      </c>
      <c r="H153" s="145">
        <v>15</v>
      </c>
      <c r="I153" s="120">
        <v>0.2</v>
      </c>
      <c r="J153" s="144" t="s">
        <v>2876</v>
      </c>
      <c r="K153" s="176" t="s">
        <v>2664</v>
      </c>
    </row>
    <row r="154" spans="1:11" ht="60" x14ac:dyDescent="0.25">
      <c r="A154" s="8">
        <v>150</v>
      </c>
      <c r="B154" s="304">
        <v>22</v>
      </c>
      <c r="C154" s="144" t="s">
        <v>464</v>
      </c>
      <c r="D154" s="178" t="s">
        <v>436</v>
      </c>
      <c r="E154" s="79">
        <v>11</v>
      </c>
      <c r="F154" s="145" t="s">
        <v>1207</v>
      </c>
      <c r="G154" s="145">
        <v>0</v>
      </c>
      <c r="H154" s="145">
        <v>0</v>
      </c>
      <c r="I154" s="145"/>
      <c r="J154" s="144" t="s">
        <v>2876</v>
      </c>
      <c r="K154" s="176" t="s">
        <v>2545</v>
      </c>
    </row>
    <row r="155" spans="1:11" ht="75" x14ac:dyDescent="0.25">
      <c r="A155" s="8">
        <v>151</v>
      </c>
      <c r="B155" s="304">
        <v>23</v>
      </c>
      <c r="C155" s="21" t="s">
        <v>2846</v>
      </c>
      <c r="D155" s="178" t="s">
        <v>2838</v>
      </c>
      <c r="E155" s="79">
        <v>11</v>
      </c>
      <c r="F155" s="79" t="s">
        <v>1208</v>
      </c>
      <c r="G155" s="79">
        <v>0</v>
      </c>
      <c r="H155" s="79">
        <v>0</v>
      </c>
      <c r="I155" s="79">
        <v>0</v>
      </c>
      <c r="J155" s="144" t="s">
        <v>2876</v>
      </c>
      <c r="K155" s="178" t="s">
        <v>680</v>
      </c>
    </row>
    <row r="156" spans="1:11" ht="45" x14ac:dyDescent="0.25">
      <c r="A156" s="8">
        <v>152</v>
      </c>
      <c r="B156" s="304">
        <v>24</v>
      </c>
      <c r="C156" s="144" t="s">
        <v>549</v>
      </c>
      <c r="D156" s="178" t="s">
        <v>538</v>
      </c>
      <c r="E156" s="79">
        <v>11</v>
      </c>
      <c r="F156" s="145" t="s">
        <v>1209</v>
      </c>
      <c r="G156" s="145">
        <v>0</v>
      </c>
      <c r="H156" s="145">
        <v>0</v>
      </c>
      <c r="I156" s="120">
        <v>0</v>
      </c>
      <c r="J156" s="144" t="s">
        <v>2876</v>
      </c>
      <c r="K156" s="176" t="s">
        <v>2664</v>
      </c>
    </row>
    <row r="157" spans="1:11" ht="45" x14ac:dyDescent="0.25">
      <c r="A157" s="8">
        <v>153</v>
      </c>
      <c r="B157" s="304">
        <v>25</v>
      </c>
      <c r="C157" s="144" t="s">
        <v>2643</v>
      </c>
      <c r="D157" s="178" t="s">
        <v>2638</v>
      </c>
      <c r="E157" s="79">
        <v>11</v>
      </c>
      <c r="F157" s="145" t="s">
        <v>1210</v>
      </c>
      <c r="G157" s="145">
        <v>0</v>
      </c>
      <c r="H157" s="145">
        <v>0</v>
      </c>
      <c r="I157" s="145"/>
      <c r="J157" s="144" t="s">
        <v>2876</v>
      </c>
      <c r="K157" s="176" t="s">
        <v>2639</v>
      </c>
    </row>
  </sheetData>
  <mergeCells count="1">
    <mergeCell ref="B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4"/>
  <sheetViews>
    <sheetView zoomScale="80" zoomScaleNormal="80" workbookViewId="0">
      <selection activeCell="H1" sqref="H1:H1048576"/>
    </sheetView>
  </sheetViews>
  <sheetFormatPr defaultRowHeight="15" x14ac:dyDescent="0.25"/>
  <cols>
    <col min="1" max="1" width="8.85546875" style="341"/>
    <col min="2" max="2" width="12.7109375" style="207" customWidth="1"/>
    <col min="3" max="3" width="29.7109375" customWidth="1"/>
    <col min="4" max="4" width="49.7109375" style="169" customWidth="1"/>
    <col min="6" max="6" width="30.140625" customWidth="1"/>
    <col min="7" max="7" width="14" style="207" customWidth="1"/>
    <col min="8" max="8" width="12.28515625" style="207" customWidth="1"/>
    <col min="9" max="9" width="9.140625" style="207"/>
    <col min="10" max="10" width="14.85546875" customWidth="1"/>
    <col min="11" max="11" width="33.140625" customWidth="1"/>
    <col min="12" max="12" width="19.28515625" customWidth="1"/>
  </cols>
  <sheetData>
    <row r="2" spans="1:12" ht="18.75" x14ac:dyDescent="0.25">
      <c r="B2" s="409" t="s">
        <v>1417</v>
      </c>
      <c r="C2" s="409"/>
      <c r="D2" s="409"/>
      <c r="E2" s="409"/>
      <c r="F2" s="409"/>
      <c r="G2" s="409"/>
      <c r="H2" s="409"/>
      <c r="I2" s="409"/>
      <c r="J2" s="409"/>
      <c r="K2" s="409"/>
    </row>
    <row r="3" spans="1:12" x14ac:dyDescent="0.25">
      <c r="C3" s="64"/>
      <c r="E3" s="64"/>
      <c r="F3" s="64"/>
      <c r="J3" s="64"/>
      <c r="K3" s="64"/>
    </row>
    <row r="4" spans="1:12" ht="45" x14ac:dyDescent="0.25">
      <c r="B4" s="340" t="s">
        <v>155</v>
      </c>
      <c r="C4" s="62" t="s">
        <v>2</v>
      </c>
      <c r="D4" s="170" t="s">
        <v>270</v>
      </c>
      <c r="E4" s="61" t="s">
        <v>3</v>
      </c>
      <c r="F4" s="61" t="s">
        <v>0</v>
      </c>
      <c r="G4" s="61" t="s">
        <v>1</v>
      </c>
      <c r="H4" s="61" t="s">
        <v>4</v>
      </c>
      <c r="I4" s="206" t="s">
        <v>6</v>
      </c>
      <c r="J4" s="66" t="s">
        <v>7</v>
      </c>
      <c r="K4" s="67" t="s">
        <v>5</v>
      </c>
      <c r="L4" s="63" t="s">
        <v>157</v>
      </c>
    </row>
    <row r="5" spans="1:12" ht="75.75" x14ac:dyDescent="0.3">
      <c r="A5" s="8">
        <v>1</v>
      </c>
      <c r="B5" s="342">
        <v>1</v>
      </c>
      <c r="C5" s="72" t="s">
        <v>478</v>
      </c>
      <c r="D5" s="90" t="s">
        <v>473</v>
      </c>
      <c r="E5" s="73">
        <v>7</v>
      </c>
      <c r="F5" s="87" t="s">
        <v>1213</v>
      </c>
      <c r="G5" s="219">
        <v>87</v>
      </c>
      <c r="H5" s="219">
        <v>87</v>
      </c>
      <c r="I5" s="220">
        <v>0.97</v>
      </c>
      <c r="J5" s="391" t="s">
        <v>2874</v>
      </c>
      <c r="K5" s="87" t="s">
        <v>474</v>
      </c>
      <c r="L5" s="69" t="s">
        <v>1254</v>
      </c>
    </row>
    <row r="6" spans="1:12" ht="75" x14ac:dyDescent="0.25">
      <c r="A6" s="8">
        <v>2</v>
      </c>
      <c r="B6" s="346">
        <v>2</v>
      </c>
      <c r="C6" s="182" t="s">
        <v>604</v>
      </c>
      <c r="D6" s="137" t="s">
        <v>587</v>
      </c>
      <c r="E6" s="73">
        <v>7</v>
      </c>
      <c r="F6" s="87" t="s">
        <v>1214</v>
      </c>
      <c r="G6" s="219">
        <v>86</v>
      </c>
      <c r="H6" s="219">
        <v>86</v>
      </c>
      <c r="I6" s="220">
        <f>H6/90</f>
        <v>0.9555555555555556</v>
      </c>
      <c r="J6" s="391" t="s">
        <v>2874</v>
      </c>
      <c r="K6" s="87" t="s">
        <v>597</v>
      </c>
    </row>
    <row r="7" spans="1:12" ht="75" x14ac:dyDescent="0.25">
      <c r="A7" s="8">
        <v>3</v>
      </c>
      <c r="B7" s="342">
        <v>3</v>
      </c>
      <c r="C7" s="87" t="s">
        <v>558</v>
      </c>
      <c r="D7" s="90" t="s">
        <v>556</v>
      </c>
      <c r="E7" s="73">
        <v>7</v>
      </c>
      <c r="F7" s="87" t="s">
        <v>1215</v>
      </c>
      <c r="G7" s="219">
        <v>85</v>
      </c>
      <c r="H7" s="219">
        <v>85</v>
      </c>
      <c r="I7" s="220">
        <v>0.94</v>
      </c>
      <c r="J7" s="391" t="s">
        <v>2875</v>
      </c>
      <c r="K7" s="87" t="s">
        <v>2690</v>
      </c>
    </row>
    <row r="8" spans="1:12" ht="60" x14ac:dyDescent="0.25">
      <c r="A8" s="8">
        <v>4</v>
      </c>
      <c r="B8" s="346">
        <v>4</v>
      </c>
      <c r="C8" s="87" t="s">
        <v>718</v>
      </c>
      <c r="D8" s="90" t="s">
        <v>702</v>
      </c>
      <c r="E8" s="73">
        <v>7</v>
      </c>
      <c r="F8" s="87" t="s">
        <v>1216</v>
      </c>
      <c r="G8" s="219">
        <v>84</v>
      </c>
      <c r="H8" s="219">
        <v>84</v>
      </c>
      <c r="I8" s="220">
        <f>H8/90</f>
        <v>0.93333333333333335</v>
      </c>
      <c r="J8" s="391" t="s">
        <v>2875</v>
      </c>
      <c r="K8" s="87" t="s">
        <v>2888</v>
      </c>
    </row>
    <row r="9" spans="1:12" ht="75" x14ac:dyDescent="0.25">
      <c r="A9" s="8">
        <v>5</v>
      </c>
      <c r="B9" s="342">
        <v>5</v>
      </c>
      <c r="C9" s="182" t="s">
        <v>586</v>
      </c>
      <c r="D9" s="137" t="s">
        <v>587</v>
      </c>
      <c r="E9" s="73">
        <v>7</v>
      </c>
      <c r="F9" s="87" t="s">
        <v>1217</v>
      </c>
      <c r="G9" s="219">
        <v>83</v>
      </c>
      <c r="H9" s="219">
        <v>83</v>
      </c>
      <c r="I9" s="220">
        <f>H9/90</f>
        <v>0.92222222222222228</v>
      </c>
      <c r="J9" s="391" t="s">
        <v>2875</v>
      </c>
      <c r="K9" s="87" t="s">
        <v>597</v>
      </c>
    </row>
    <row r="10" spans="1:12" ht="75" x14ac:dyDescent="0.25">
      <c r="A10" s="8">
        <v>6</v>
      </c>
      <c r="B10" s="346">
        <v>6</v>
      </c>
      <c r="C10" s="87" t="s">
        <v>440</v>
      </c>
      <c r="D10" s="90" t="s">
        <v>436</v>
      </c>
      <c r="E10" s="73">
        <v>7</v>
      </c>
      <c r="F10" s="87" t="s">
        <v>1218</v>
      </c>
      <c r="G10" s="219">
        <v>78</v>
      </c>
      <c r="H10" s="219">
        <v>78</v>
      </c>
      <c r="I10" s="220">
        <v>0.87</v>
      </c>
      <c r="J10" s="391" t="s">
        <v>2875</v>
      </c>
      <c r="K10" s="87" t="s">
        <v>457</v>
      </c>
    </row>
    <row r="11" spans="1:12" ht="60" x14ac:dyDescent="0.25">
      <c r="A11" s="8">
        <v>7</v>
      </c>
      <c r="B11" s="342">
        <v>7</v>
      </c>
      <c r="C11" s="87" t="s">
        <v>2858</v>
      </c>
      <c r="D11" s="90" t="s">
        <v>702</v>
      </c>
      <c r="E11" s="73">
        <v>7</v>
      </c>
      <c r="F11" s="87" t="s">
        <v>1219</v>
      </c>
      <c r="G11" s="219">
        <v>78</v>
      </c>
      <c r="H11" s="219">
        <v>78</v>
      </c>
      <c r="I11" s="220">
        <f t="shared" ref="I11" si="0">H11/90</f>
        <v>0.8666666666666667</v>
      </c>
      <c r="J11" s="391" t="s">
        <v>2875</v>
      </c>
      <c r="K11" s="87" t="s">
        <v>2888</v>
      </c>
    </row>
    <row r="12" spans="1:12" ht="75" x14ac:dyDescent="0.25">
      <c r="A12" s="8">
        <v>8</v>
      </c>
      <c r="B12" s="346">
        <v>8</v>
      </c>
      <c r="C12" s="72" t="s">
        <v>2511</v>
      </c>
      <c r="D12" s="90" t="s">
        <v>2499</v>
      </c>
      <c r="E12" s="73">
        <v>7</v>
      </c>
      <c r="F12" s="87" t="s">
        <v>1220</v>
      </c>
      <c r="G12" s="219">
        <v>77</v>
      </c>
      <c r="H12" s="219">
        <v>77</v>
      </c>
      <c r="I12" s="239">
        <v>0.85599999999999998</v>
      </c>
      <c r="J12" s="391" t="s">
        <v>2875</v>
      </c>
      <c r="K12" s="72" t="s">
        <v>427</v>
      </c>
    </row>
    <row r="13" spans="1:12" ht="75" x14ac:dyDescent="0.25">
      <c r="A13" s="8">
        <v>9</v>
      </c>
      <c r="B13" s="342">
        <v>9</v>
      </c>
      <c r="C13" s="72" t="s">
        <v>2847</v>
      </c>
      <c r="D13" s="90" t="s">
        <v>2838</v>
      </c>
      <c r="E13" s="72">
        <v>7</v>
      </c>
      <c r="F13" s="72" t="s">
        <v>1221</v>
      </c>
      <c r="G13" s="210">
        <v>75</v>
      </c>
      <c r="H13" s="210">
        <v>75</v>
      </c>
      <c r="I13" s="255">
        <v>0.83</v>
      </c>
      <c r="J13" s="391" t="s">
        <v>2875</v>
      </c>
      <c r="K13" s="72" t="s">
        <v>2848</v>
      </c>
    </row>
    <row r="14" spans="1:12" ht="75" x14ac:dyDescent="0.25">
      <c r="A14" s="8">
        <v>10</v>
      </c>
      <c r="B14" s="346">
        <v>10</v>
      </c>
      <c r="C14" s="72" t="s">
        <v>2577</v>
      </c>
      <c r="D14" s="90" t="s">
        <v>473</v>
      </c>
      <c r="E14" s="73">
        <v>7</v>
      </c>
      <c r="F14" s="87" t="s">
        <v>1222</v>
      </c>
      <c r="G14" s="219">
        <v>74</v>
      </c>
      <c r="H14" s="219">
        <v>74</v>
      </c>
      <c r="I14" s="220">
        <v>0.82</v>
      </c>
      <c r="J14" s="391" t="s">
        <v>2875</v>
      </c>
      <c r="K14" s="87" t="s">
        <v>474</v>
      </c>
    </row>
    <row r="15" spans="1:12" ht="60" x14ac:dyDescent="0.25">
      <c r="A15" s="8">
        <v>11</v>
      </c>
      <c r="B15" s="342">
        <v>11</v>
      </c>
      <c r="C15" s="87" t="s">
        <v>2889</v>
      </c>
      <c r="D15" s="90" t="s">
        <v>702</v>
      </c>
      <c r="E15" s="73">
        <v>7</v>
      </c>
      <c r="F15" s="87" t="s">
        <v>1223</v>
      </c>
      <c r="G15" s="219">
        <v>74</v>
      </c>
      <c r="H15" s="219">
        <v>74</v>
      </c>
      <c r="I15" s="220">
        <f t="shared" ref="I15" si="1">H15/90</f>
        <v>0.82222222222222219</v>
      </c>
      <c r="J15" s="391" t="s">
        <v>2875</v>
      </c>
      <c r="K15" s="87" t="s">
        <v>2888</v>
      </c>
    </row>
    <row r="16" spans="1:12" ht="75" x14ac:dyDescent="0.25">
      <c r="A16" s="8">
        <v>12</v>
      </c>
      <c r="B16" s="346">
        <v>12</v>
      </c>
      <c r="C16" s="72" t="s">
        <v>477</v>
      </c>
      <c r="D16" s="90" t="s">
        <v>473</v>
      </c>
      <c r="E16" s="73">
        <v>7</v>
      </c>
      <c r="F16" s="87" t="s">
        <v>1224</v>
      </c>
      <c r="G16" s="219">
        <v>74</v>
      </c>
      <c r="H16" s="219">
        <v>74</v>
      </c>
      <c r="I16" s="220">
        <v>0.82</v>
      </c>
      <c r="J16" s="391" t="s">
        <v>2875</v>
      </c>
      <c r="K16" s="87" t="s">
        <v>474</v>
      </c>
    </row>
    <row r="17" spans="1:11" ht="75" x14ac:dyDescent="0.25">
      <c r="A17" s="8">
        <v>13</v>
      </c>
      <c r="B17" s="342">
        <v>13</v>
      </c>
      <c r="C17" s="87" t="s">
        <v>2555</v>
      </c>
      <c r="D17" s="90" t="s">
        <v>436</v>
      </c>
      <c r="E17" s="73">
        <v>7</v>
      </c>
      <c r="F17" s="87" t="s">
        <v>1225</v>
      </c>
      <c r="G17" s="219">
        <v>74</v>
      </c>
      <c r="H17" s="219">
        <v>74</v>
      </c>
      <c r="I17" s="220">
        <v>0.82</v>
      </c>
      <c r="J17" s="391" t="s">
        <v>2875</v>
      </c>
      <c r="K17" s="87" t="s">
        <v>457</v>
      </c>
    </row>
    <row r="18" spans="1:11" ht="75" x14ac:dyDescent="0.25">
      <c r="A18" s="8">
        <v>14</v>
      </c>
      <c r="B18" s="346">
        <v>14</v>
      </c>
      <c r="C18" s="72" t="s">
        <v>2576</v>
      </c>
      <c r="D18" s="90" t="s">
        <v>473</v>
      </c>
      <c r="E18" s="73">
        <v>7</v>
      </c>
      <c r="F18" s="87" t="s">
        <v>1226</v>
      </c>
      <c r="G18" s="219">
        <v>74</v>
      </c>
      <c r="H18" s="219">
        <v>74</v>
      </c>
      <c r="I18" s="220">
        <v>0.82</v>
      </c>
      <c r="J18" s="391" t="s">
        <v>2875</v>
      </c>
      <c r="K18" s="87" t="s">
        <v>474</v>
      </c>
    </row>
    <row r="19" spans="1:11" ht="75" x14ac:dyDescent="0.25">
      <c r="A19" s="8">
        <v>15</v>
      </c>
      <c r="B19" s="342">
        <v>15</v>
      </c>
      <c r="C19" s="72" t="s">
        <v>2584</v>
      </c>
      <c r="D19" s="90" t="s">
        <v>473</v>
      </c>
      <c r="E19" s="73">
        <v>7</v>
      </c>
      <c r="F19" s="87" t="s">
        <v>1227</v>
      </c>
      <c r="G19" s="219">
        <v>71</v>
      </c>
      <c r="H19" s="219">
        <v>71</v>
      </c>
      <c r="I19" s="220">
        <v>0.79</v>
      </c>
      <c r="J19" s="391" t="s">
        <v>2875</v>
      </c>
      <c r="K19" s="87" t="s">
        <v>474</v>
      </c>
    </row>
    <row r="20" spans="1:11" ht="75" x14ac:dyDescent="0.25">
      <c r="A20" s="8">
        <v>16</v>
      </c>
      <c r="B20" s="346">
        <v>16</v>
      </c>
      <c r="C20" s="72" t="s">
        <v>2512</v>
      </c>
      <c r="D20" s="90" t="s">
        <v>2499</v>
      </c>
      <c r="E20" s="73">
        <v>7</v>
      </c>
      <c r="F20" s="87" t="s">
        <v>1228</v>
      </c>
      <c r="G20" s="219">
        <v>70</v>
      </c>
      <c r="H20" s="219">
        <v>70</v>
      </c>
      <c r="I20" s="239">
        <v>0.77800000000000002</v>
      </c>
      <c r="J20" s="391" t="s">
        <v>2875</v>
      </c>
      <c r="K20" s="72" t="s">
        <v>427</v>
      </c>
    </row>
    <row r="21" spans="1:11" ht="75" x14ac:dyDescent="0.25">
      <c r="A21" s="8">
        <v>17</v>
      </c>
      <c r="B21" s="342">
        <v>17</v>
      </c>
      <c r="C21" s="87" t="s">
        <v>500</v>
      </c>
      <c r="D21" s="90" t="s">
        <v>2608</v>
      </c>
      <c r="E21" s="73">
        <v>7</v>
      </c>
      <c r="F21" s="87" t="s">
        <v>1229</v>
      </c>
      <c r="G21" s="219">
        <v>69</v>
      </c>
      <c r="H21" s="219">
        <v>69</v>
      </c>
      <c r="I21" s="239">
        <v>0.77800000000000002</v>
      </c>
      <c r="J21" s="391" t="s">
        <v>2875</v>
      </c>
      <c r="K21" s="87" t="s">
        <v>510</v>
      </c>
    </row>
    <row r="22" spans="1:11" ht="75" x14ac:dyDescent="0.25">
      <c r="A22" s="8">
        <v>18</v>
      </c>
      <c r="B22" s="346">
        <v>18</v>
      </c>
      <c r="C22" s="72" t="s">
        <v>489</v>
      </c>
      <c r="D22" s="90" t="s">
        <v>473</v>
      </c>
      <c r="E22" s="73">
        <v>7</v>
      </c>
      <c r="F22" s="87" t="s">
        <v>1230</v>
      </c>
      <c r="G22" s="219">
        <v>64</v>
      </c>
      <c r="H22" s="219">
        <v>64</v>
      </c>
      <c r="I22" s="220">
        <v>0.71</v>
      </c>
      <c r="J22" s="391" t="s">
        <v>2875</v>
      </c>
      <c r="K22" s="87" t="s">
        <v>474</v>
      </c>
    </row>
    <row r="23" spans="1:11" ht="60" x14ac:dyDescent="0.25">
      <c r="A23" s="8">
        <v>19</v>
      </c>
      <c r="B23" s="342">
        <v>19</v>
      </c>
      <c r="C23" s="87" t="s">
        <v>2862</v>
      </c>
      <c r="D23" s="90" t="s">
        <v>702</v>
      </c>
      <c r="E23" s="73">
        <v>7</v>
      </c>
      <c r="F23" s="87" t="s">
        <v>1231</v>
      </c>
      <c r="G23" s="219">
        <v>62</v>
      </c>
      <c r="H23" s="219">
        <v>62</v>
      </c>
      <c r="I23" s="220">
        <f t="shared" ref="I23" si="2">H23/90</f>
        <v>0.68888888888888888</v>
      </c>
      <c r="J23" s="391" t="s">
        <v>2875</v>
      </c>
      <c r="K23" s="87" t="s">
        <v>2888</v>
      </c>
    </row>
    <row r="24" spans="1:11" ht="75" x14ac:dyDescent="0.25">
      <c r="A24" s="8">
        <v>20</v>
      </c>
      <c r="B24" s="346">
        <v>20</v>
      </c>
      <c r="C24" s="182" t="s">
        <v>589</v>
      </c>
      <c r="D24" s="137" t="s">
        <v>587</v>
      </c>
      <c r="E24" s="73">
        <v>7</v>
      </c>
      <c r="F24" s="87" t="s">
        <v>1232</v>
      </c>
      <c r="G24" s="219">
        <v>61</v>
      </c>
      <c r="H24" s="219">
        <v>61</v>
      </c>
      <c r="I24" s="220">
        <f>H24/90</f>
        <v>0.67777777777777781</v>
      </c>
      <c r="J24" s="391" t="s">
        <v>2875</v>
      </c>
      <c r="K24" s="87" t="s">
        <v>597</v>
      </c>
    </row>
    <row r="25" spans="1:11" ht="75" x14ac:dyDescent="0.25">
      <c r="A25" s="8">
        <v>21</v>
      </c>
      <c r="B25" s="342">
        <v>21</v>
      </c>
      <c r="C25" s="72" t="s">
        <v>2707</v>
      </c>
      <c r="D25" s="90" t="s">
        <v>556</v>
      </c>
      <c r="E25" s="73">
        <v>7</v>
      </c>
      <c r="F25" s="87" t="s">
        <v>1233</v>
      </c>
      <c r="G25" s="219">
        <v>61</v>
      </c>
      <c r="H25" s="219">
        <v>61</v>
      </c>
      <c r="I25" s="220">
        <v>0.68</v>
      </c>
      <c r="J25" s="87" t="s">
        <v>2876</v>
      </c>
      <c r="K25" s="87" t="s">
        <v>2690</v>
      </c>
    </row>
    <row r="26" spans="1:11" ht="90" x14ac:dyDescent="0.25">
      <c r="A26" s="8">
        <v>22</v>
      </c>
      <c r="B26" s="346">
        <v>22</v>
      </c>
      <c r="C26" s="87" t="s">
        <v>631</v>
      </c>
      <c r="D26" s="90" t="s">
        <v>626</v>
      </c>
      <c r="E26" s="73">
        <v>7</v>
      </c>
      <c r="F26" s="87" t="s">
        <v>1234</v>
      </c>
      <c r="G26" s="219">
        <v>59</v>
      </c>
      <c r="H26" s="219">
        <v>59</v>
      </c>
      <c r="I26" s="220">
        <v>0.66</v>
      </c>
      <c r="J26" s="87" t="s">
        <v>2876</v>
      </c>
      <c r="K26" s="87" t="s">
        <v>661</v>
      </c>
    </row>
    <row r="27" spans="1:11" ht="60" x14ac:dyDescent="0.25">
      <c r="A27" s="8">
        <v>23</v>
      </c>
      <c r="B27" s="342">
        <v>23</v>
      </c>
      <c r="C27" s="87" t="s">
        <v>2877</v>
      </c>
      <c r="D27" s="90" t="s">
        <v>702</v>
      </c>
      <c r="E27" s="73">
        <v>7</v>
      </c>
      <c r="F27" s="87" t="s">
        <v>1235</v>
      </c>
      <c r="G27" s="219">
        <v>58</v>
      </c>
      <c r="H27" s="219">
        <v>58</v>
      </c>
      <c r="I27" s="220">
        <f t="shared" ref="I27" si="3">H27/90</f>
        <v>0.64444444444444449</v>
      </c>
      <c r="J27" s="87" t="s">
        <v>2876</v>
      </c>
      <c r="K27" s="87" t="s">
        <v>2888</v>
      </c>
    </row>
    <row r="28" spans="1:11" ht="75" x14ac:dyDescent="0.25">
      <c r="A28" s="8">
        <v>24</v>
      </c>
      <c r="B28" s="346">
        <v>24</v>
      </c>
      <c r="C28" s="87" t="s">
        <v>438</v>
      </c>
      <c r="D28" s="90" t="s">
        <v>436</v>
      </c>
      <c r="E28" s="73">
        <v>7</v>
      </c>
      <c r="F28" s="87" t="s">
        <v>1236</v>
      </c>
      <c r="G28" s="219">
        <v>57</v>
      </c>
      <c r="H28" s="219">
        <v>57</v>
      </c>
      <c r="I28" s="220">
        <v>0.63</v>
      </c>
      <c r="J28" s="87" t="s">
        <v>2876</v>
      </c>
      <c r="K28" s="87" t="s">
        <v>457</v>
      </c>
    </row>
    <row r="29" spans="1:11" ht="75" x14ac:dyDescent="0.25">
      <c r="A29" s="8">
        <v>25</v>
      </c>
      <c r="B29" s="342">
        <v>25</v>
      </c>
      <c r="C29" s="87" t="s">
        <v>2523</v>
      </c>
      <c r="D29" s="90" t="s">
        <v>436</v>
      </c>
      <c r="E29" s="73">
        <v>7</v>
      </c>
      <c r="F29" s="87" t="s">
        <v>1237</v>
      </c>
      <c r="G29" s="219">
        <v>54</v>
      </c>
      <c r="H29" s="219">
        <v>54</v>
      </c>
      <c r="I29" s="220">
        <v>0.6</v>
      </c>
      <c r="J29" s="87" t="s">
        <v>2876</v>
      </c>
      <c r="K29" s="87" t="s">
        <v>457</v>
      </c>
    </row>
    <row r="30" spans="1:11" ht="90" x14ac:dyDescent="0.25">
      <c r="A30" s="8">
        <v>26</v>
      </c>
      <c r="B30" s="346">
        <v>26</v>
      </c>
      <c r="C30" s="87" t="s">
        <v>2821</v>
      </c>
      <c r="D30" s="90" t="s">
        <v>626</v>
      </c>
      <c r="E30" s="73">
        <v>7</v>
      </c>
      <c r="F30" s="87" t="s">
        <v>1238</v>
      </c>
      <c r="G30" s="219">
        <v>54</v>
      </c>
      <c r="H30" s="219">
        <v>54</v>
      </c>
      <c r="I30" s="220">
        <v>0.6</v>
      </c>
      <c r="J30" s="87" t="s">
        <v>2876</v>
      </c>
      <c r="K30" s="87" t="s">
        <v>661</v>
      </c>
    </row>
    <row r="31" spans="1:11" ht="90" x14ac:dyDescent="0.25">
      <c r="A31" s="8">
        <v>27</v>
      </c>
      <c r="B31" s="342">
        <v>27</v>
      </c>
      <c r="C31" s="87" t="s">
        <v>2803</v>
      </c>
      <c r="D31" s="90" t="s">
        <v>626</v>
      </c>
      <c r="E31" s="73">
        <v>7</v>
      </c>
      <c r="F31" s="87" t="s">
        <v>1239</v>
      </c>
      <c r="G31" s="219">
        <v>51</v>
      </c>
      <c r="H31" s="219">
        <v>51</v>
      </c>
      <c r="I31" s="220">
        <v>0.56999999999999995</v>
      </c>
      <c r="J31" s="87" t="s">
        <v>2876</v>
      </c>
      <c r="K31" s="87" t="s">
        <v>661</v>
      </c>
    </row>
    <row r="32" spans="1:11" ht="75" x14ac:dyDescent="0.25">
      <c r="A32" s="8">
        <v>28</v>
      </c>
      <c r="B32" s="346">
        <v>28</v>
      </c>
      <c r="C32" s="72" t="s">
        <v>2595</v>
      </c>
      <c r="D32" s="90" t="s">
        <v>473</v>
      </c>
      <c r="E32" s="73">
        <v>7</v>
      </c>
      <c r="F32" s="87" t="s">
        <v>1240</v>
      </c>
      <c r="G32" s="219">
        <v>51</v>
      </c>
      <c r="H32" s="219">
        <v>51</v>
      </c>
      <c r="I32" s="220">
        <v>0.56999999999999995</v>
      </c>
      <c r="J32" s="87" t="s">
        <v>2876</v>
      </c>
      <c r="K32" s="87" t="s">
        <v>474</v>
      </c>
    </row>
    <row r="33" spans="1:12" ht="75" x14ac:dyDescent="0.25">
      <c r="A33" s="8">
        <v>29</v>
      </c>
      <c r="B33" s="342">
        <v>29</v>
      </c>
      <c r="C33" s="72" t="s">
        <v>479</v>
      </c>
      <c r="D33" s="90" t="s">
        <v>473</v>
      </c>
      <c r="E33" s="73">
        <v>7</v>
      </c>
      <c r="F33" s="87" t="s">
        <v>1241</v>
      </c>
      <c r="G33" s="219">
        <v>51</v>
      </c>
      <c r="H33" s="219">
        <v>51</v>
      </c>
      <c r="I33" s="220">
        <v>0.56999999999999995</v>
      </c>
      <c r="J33" s="87" t="s">
        <v>2876</v>
      </c>
      <c r="K33" s="87" t="s">
        <v>474</v>
      </c>
    </row>
    <row r="34" spans="1:12" ht="60" x14ac:dyDescent="0.25">
      <c r="A34" s="8">
        <v>30</v>
      </c>
      <c r="B34" s="346">
        <v>30</v>
      </c>
      <c r="C34" s="87" t="s">
        <v>2861</v>
      </c>
      <c r="D34" s="90" t="s">
        <v>702</v>
      </c>
      <c r="E34" s="73">
        <v>7</v>
      </c>
      <c r="F34" s="87" t="s">
        <v>1242</v>
      </c>
      <c r="G34" s="219">
        <v>50</v>
      </c>
      <c r="H34" s="219">
        <v>50</v>
      </c>
      <c r="I34" s="220">
        <f t="shared" ref="I34" si="4">H34/90</f>
        <v>0.55555555555555558</v>
      </c>
      <c r="J34" s="87" t="s">
        <v>2876</v>
      </c>
      <c r="K34" s="87" t="s">
        <v>2888</v>
      </c>
    </row>
    <row r="35" spans="1:12" ht="90" x14ac:dyDescent="0.25">
      <c r="A35" s="8">
        <v>31</v>
      </c>
      <c r="B35" s="342">
        <v>31</v>
      </c>
      <c r="C35" s="87" t="s">
        <v>623</v>
      </c>
      <c r="D35" s="90" t="s">
        <v>626</v>
      </c>
      <c r="E35" s="73">
        <v>7</v>
      </c>
      <c r="F35" s="87" t="s">
        <v>1243</v>
      </c>
      <c r="G35" s="219">
        <v>45</v>
      </c>
      <c r="H35" s="219">
        <v>45</v>
      </c>
      <c r="I35" s="220">
        <v>0.5</v>
      </c>
      <c r="J35" s="87" t="s">
        <v>2876</v>
      </c>
      <c r="K35" s="87" t="s">
        <v>661</v>
      </c>
    </row>
    <row r="36" spans="1:12" ht="75" x14ac:dyDescent="0.25">
      <c r="A36" s="8">
        <v>32</v>
      </c>
      <c r="B36" s="346">
        <v>32</v>
      </c>
      <c r="C36" s="72" t="s">
        <v>2583</v>
      </c>
      <c r="D36" s="90" t="s">
        <v>473</v>
      </c>
      <c r="E36" s="73">
        <v>7</v>
      </c>
      <c r="F36" s="87" t="s">
        <v>1244</v>
      </c>
      <c r="G36" s="219">
        <v>40</v>
      </c>
      <c r="H36" s="219">
        <v>40</v>
      </c>
      <c r="I36" s="220">
        <v>0.44</v>
      </c>
      <c r="J36" s="87" t="s">
        <v>2876</v>
      </c>
      <c r="K36" s="87" t="s">
        <v>474</v>
      </c>
    </row>
    <row r="37" spans="1:12" ht="75" x14ac:dyDescent="0.25">
      <c r="A37" s="8">
        <v>33</v>
      </c>
      <c r="B37" s="342">
        <v>33</v>
      </c>
      <c r="C37" s="182" t="s">
        <v>596</v>
      </c>
      <c r="D37" s="137" t="s">
        <v>587</v>
      </c>
      <c r="E37" s="73">
        <v>7</v>
      </c>
      <c r="F37" s="87" t="s">
        <v>1245</v>
      </c>
      <c r="G37" s="219">
        <v>33</v>
      </c>
      <c r="H37" s="219">
        <v>33</v>
      </c>
      <c r="I37" s="220">
        <f>H37/90</f>
        <v>0.36666666666666664</v>
      </c>
      <c r="J37" s="87" t="s">
        <v>2876</v>
      </c>
      <c r="K37" s="87" t="s">
        <v>597</v>
      </c>
    </row>
    <row r="38" spans="1:12" ht="60" x14ac:dyDescent="0.25">
      <c r="A38" s="8">
        <v>34</v>
      </c>
      <c r="B38" s="346">
        <v>34</v>
      </c>
      <c r="C38" s="87" t="s">
        <v>2890</v>
      </c>
      <c r="D38" s="90" t="s">
        <v>702</v>
      </c>
      <c r="E38" s="73">
        <v>7</v>
      </c>
      <c r="F38" s="87" t="s">
        <v>1246</v>
      </c>
      <c r="G38" s="219">
        <v>31</v>
      </c>
      <c r="H38" s="219">
        <v>31</v>
      </c>
      <c r="I38" s="220">
        <f t="shared" ref="I38" si="5">H38/90</f>
        <v>0.34444444444444444</v>
      </c>
      <c r="J38" s="87" t="s">
        <v>2876</v>
      </c>
      <c r="K38" s="87" t="s">
        <v>2888</v>
      </c>
    </row>
    <row r="39" spans="1:12" ht="75" x14ac:dyDescent="0.25">
      <c r="A39" s="8">
        <v>35</v>
      </c>
      <c r="B39" s="342">
        <v>35</v>
      </c>
      <c r="C39" s="72" t="s">
        <v>2708</v>
      </c>
      <c r="D39" s="90" t="s">
        <v>556</v>
      </c>
      <c r="E39" s="73">
        <v>7</v>
      </c>
      <c r="F39" s="87" t="s">
        <v>1247</v>
      </c>
      <c r="G39" s="219">
        <v>27</v>
      </c>
      <c r="H39" s="219">
        <v>27</v>
      </c>
      <c r="I39" s="220">
        <v>0.3</v>
      </c>
      <c r="J39" s="87" t="s">
        <v>2876</v>
      </c>
      <c r="K39" s="87" t="s">
        <v>2690</v>
      </c>
    </row>
    <row r="40" spans="1:12" ht="45" x14ac:dyDescent="0.25">
      <c r="A40" s="8">
        <v>36</v>
      </c>
      <c r="B40" s="346">
        <v>36</v>
      </c>
      <c r="C40" s="87" t="s">
        <v>2793</v>
      </c>
      <c r="D40" s="90" t="s">
        <v>2781</v>
      </c>
      <c r="E40" s="73">
        <v>7</v>
      </c>
      <c r="F40" s="87" t="s">
        <v>1248</v>
      </c>
      <c r="G40" s="219">
        <v>26</v>
      </c>
      <c r="H40" s="219">
        <v>26</v>
      </c>
      <c r="I40" s="220">
        <v>0.28999999999999998</v>
      </c>
      <c r="J40" s="87" t="s">
        <v>2876</v>
      </c>
      <c r="K40" s="87" t="s">
        <v>2782</v>
      </c>
    </row>
    <row r="41" spans="1:12" ht="75" x14ac:dyDescent="0.25">
      <c r="A41" s="8">
        <v>37</v>
      </c>
      <c r="B41" s="342">
        <v>37</v>
      </c>
      <c r="C41" s="87" t="s">
        <v>411</v>
      </c>
      <c r="D41" s="90" t="s">
        <v>2499</v>
      </c>
      <c r="E41" s="73">
        <v>7</v>
      </c>
      <c r="F41" s="87" t="s">
        <v>1249</v>
      </c>
      <c r="G41" s="219">
        <v>22</v>
      </c>
      <c r="H41" s="219">
        <v>22</v>
      </c>
      <c r="I41" s="220">
        <v>0.24</v>
      </c>
      <c r="J41" s="87" t="s">
        <v>2876</v>
      </c>
      <c r="K41" s="72" t="s">
        <v>427</v>
      </c>
    </row>
    <row r="42" spans="1:12" ht="75" x14ac:dyDescent="0.25">
      <c r="A42" s="8">
        <v>38</v>
      </c>
      <c r="B42" s="346">
        <v>38</v>
      </c>
      <c r="C42" s="72" t="s">
        <v>2596</v>
      </c>
      <c r="D42" s="90" t="s">
        <v>473</v>
      </c>
      <c r="E42" s="73">
        <v>7</v>
      </c>
      <c r="F42" s="87" t="s">
        <v>1250</v>
      </c>
      <c r="G42" s="219">
        <v>18</v>
      </c>
      <c r="H42" s="219">
        <v>18</v>
      </c>
      <c r="I42" s="220">
        <v>0.2</v>
      </c>
      <c r="J42" s="87" t="s">
        <v>2876</v>
      </c>
      <c r="K42" s="87" t="s">
        <v>474</v>
      </c>
    </row>
    <row r="43" spans="1:12" ht="45" x14ac:dyDescent="0.25">
      <c r="A43" s="8">
        <v>39</v>
      </c>
      <c r="B43" s="342">
        <v>39</v>
      </c>
      <c r="C43" s="87" t="s">
        <v>2794</v>
      </c>
      <c r="D43" s="90" t="s">
        <v>2781</v>
      </c>
      <c r="E43" s="73">
        <v>7</v>
      </c>
      <c r="F43" s="87" t="s">
        <v>1251</v>
      </c>
      <c r="G43" s="219">
        <v>18</v>
      </c>
      <c r="H43" s="219">
        <v>18</v>
      </c>
      <c r="I43" s="220">
        <v>0.2</v>
      </c>
      <c r="J43" s="87" t="s">
        <v>2876</v>
      </c>
      <c r="K43" s="87" t="s">
        <v>2782</v>
      </c>
    </row>
    <row r="44" spans="1:12" ht="90" x14ac:dyDescent="0.25">
      <c r="A44" s="8">
        <v>40</v>
      </c>
      <c r="B44" s="346">
        <v>40</v>
      </c>
      <c r="C44" s="87" t="s">
        <v>2800</v>
      </c>
      <c r="D44" s="90" t="s">
        <v>626</v>
      </c>
      <c r="E44" s="73">
        <v>7</v>
      </c>
      <c r="F44" s="87" t="s">
        <v>1252</v>
      </c>
      <c r="G44" s="219">
        <v>9</v>
      </c>
      <c r="H44" s="219">
        <v>9</v>
      </c>
      <c r="I44" s="220">
        <v>0.1</v>
      </c>
      <c r="J44" s="87" t="s">
        <v>2876</v>
      </c>
      <c r="K44" s="87" t="s">
        <v>661</v>
      </c>
    </row>
    <row r="45" spans="1:12" ht="45" x14ac:dyDescent="0.25">
      <c r="A45" s="8">
        <v>41</v>
      </c>
      <c r="B45" s="342">
        <v>41</v>
      </c>
      <c r="C45" s="87" t="s">
        <v>2795</v>
      </c>
      <c r="D45" s="90" t="s">
        <v>2781</v>
      </c>
      <c r="E45" s="73">
        <v>7</v>
      </c>
      <c r="F45" s="87" t="s">
        <v>1253</v>
      </c>
      <c r="G45" s="219">
        <v>6</v>
      </c>
      <c r="H45" s="219">
        <v>6</v>
      </c>
      <c r="I45" s="239">
        <v>6.6600000000000006E-2</v>
      </c>
      <c r="J45" s="87" t="s">
        <v>2876</v>
      </c>
      <c r="K45" s="87" t="s">
        <v>2782</v>
      </c>
    </row>
    <row r="46" spans="1:12" ht="75.75" x14ac:dyDescent="0.3">
      <c r="A46" s="8">
        <v>42</v>
      </c>
      <c r="B46" s="347">
        <v>1</v>
      </c>
      <c r="C46" s="128" t="s">
        <v>590</v>
      </c>
      <c r="D46" s="146" t="s">
        <v>587</v>
      </c>
      <c r="E46" s="81">
        <v>8</v>
      </c>
      <c r="F46" s="93" t="s">
        <v>1255</v>
      </c>
      <c r="G46" s="223">
        <v>88</v>
      </c>
      <c r="H46" s="223">
        <v>88</v>
      </c>
      <c r="I46" s="224">
        <f>H46/90</f>
        <v>0.97777777777777775</v>
      </c>
      <c r="J46" s="394" t="s">
        <v>2874</v>
      </c>
      <c r="K46" s="93" t="s">
        <v>597</v>
      </c>
      <c r="L46" s="69" t="s">
        <v>1254</v>
      </c>
    </row>
    <row r="47" spans="1:12" ht="75" x14ac:dyDescent="0.25">
      <c r="A47" s="8">
        <v>43</v>
      </c>
      <c r="B47" s="347">
        <v>2</v>
      </c>
      <c r="C47" s="93" t="s">
        <v>2534</v>
      </c>
      <c r="D47" s="97" t="s">
        <v>436</v>
      </c>
      <c r="E47" s="81">
        <v>8</v>
      </c>
      <c r="F47" s="93" t="s">
        <v>1256</v>
      </c>
      <c r="G47" s="223">
        <v>88</v>
      </c>
      <c r="H47" s="223">
        <v>88</v>
      </c>
      <c r="I47" s="224">
        <v>0.98</v>
      </c>
      <c r="J47" s="394" t="s">
        <v>2874</v>
      </c>
      <c r="K47" s="93" t="s">
        <v>457</v>
      </c>
    </row>
    <row r="48" spans="1:12" ht="75" x14ac:dyDescent="0.25">
      <c r="A48" s="8">
        <v>44</v>
      </c>
      <c r="B48" s="347">
        <v>3</v>
      </c>
      <c r="C48" s="93" t="s">
        <v>446</v>
      </c>
      <c r="D48" s="97" t="s">
        <v>436</v>
      </c>
      <c r="E48" s="81">
        <v>8</v>
      </c>
      <c r="F48" s="93" t="s">
        <v>1257</v>
      </c>
      <c r="G48" s="223">
        <v>88</v>
      </c>
      <c r="H48" s="223">
        <v>88</v>
      </c>
      <c r="I48" s="224">
        <v>0.98</v>
      </c>
      <c r="J48" s="394" t="s">
        <v>2874</v>
      </c>
      <c r="K48" s="93" t="s">
        <v>457</v>
      </c>
    </row>
    <row r="49" spans="1:11" ht="75" x14ac:dyDescent="0.25">
      <c r="A49" s="8">
        <v>45</v>
      </c>
      <c r="B49" s="347">
        <v>4</v>
      </c>
      <c r="C49" s="93" t="s">
        <v>2526</v>
      </c>
      <c r="D49" s="97" t="s">
        <v>436</v>
      </c>
      <c r="E49" s="81">
        <v>8</v>
      </c>
      <c r="F49" s="93" t="s">
        <v>1258</v>
      </c>
      <c r="G49" s="223">
        <v>87</v>
      </c>
      <c r="H49" s="223">
        <v>87</v>
      </c>
      <c r="I49" s="224">
        <v>0.97</v>
      </c>
      <c r="J49" s="394" t="s">
        <v>2875</v>
      </c>
      <c r="K49" s="93" t="s">
        <v>457</v>
      </c>
    </row>
    <row r="50" spans="1:11" ht="75" x14ac:dyDescent="0.25">
      <c r="A50" s="8">
        <v>46</v>
      </c>
      <c r="B50" s="347">
        <v>5</v>
      </c>
      <c r="C50" s="93" t="s">
        <v>468</v>
      </c>
      <c r="D50" s="97" t="s">
        <v>436</v>
      </c>
      <c r="E50" s="81">
        <v>8</v>
      </c>
      <c r="F50" s="93" t="s">
        <v>1259</v>
      </c>
      <c r="G50" s="223">
        <v>87</v>
      </c>
      <c r="H50" s="223">
        <v>87</v>
      </c>
      <c r="I50" s="224">
        <v>0.97</v>
      </c>
      <c r="J50" s="394" t="s">
        <v>2875</v>
      </c>
      <c r="K50" s="93" t="s">
        <v>457</v>
      </c>
    </row>
    <row r="51" spans="1:11" ht="75" x14ac:dyDescent="0.25">
      <c r="A51" s="8">
        <v>47</v>
      </c>
      <c r="B51" s="347">
        <v>6</v>
      </c>
      <c r="C51" s="93" t="s">
        <v>443</v>
      </c>
      <c r="D51" s="97" t="s">
        <v>436</v>
      </c>
      <c r="E51" s="81">
        <v>8</v>
      </c>
      <c r="F51" s="93" t="s">
        <v>1260</v>
      </c>
      <c r="G51" s="223">
        <v>87</v>
      </c>
      <c r="H51" s="223">
        <v>87</v>
      </c>
      <c r="I51" s="224">
        <v>0.97</v>
      </c>
      <c r="J51" s="394" t="s">
        <v>2875</v>
      </c>
      <c r="K51" s="93" t="s">
        <v>457</v>
      </c>
    </row>
    <row r="52" spans="1:11" ht="75" x14ac:dyDescent="0.25">
      <c r="A52" s="8">
        <v>48</v>
      </c>
      <c r="B52" s="347">
        <v>7</v>
      </c>
      <c r="C52" s="93" t="s">
        <v>444</v>
      </c>
      <c r="D52" s="97" t="s">
        <v>436</v>
      </c>
      <c r="E52" s="81">
        <v>8</v>
      </c>
      <c r="F52" s="93" t="s">
        <v>1261</v>
      </c>
      <c r="G52" s="223">
        <v>86</v>
      </c>
      <c r="H52" s="223">
        <v>86</v>
      </c>
      <c r="I52" s="224">
        <v>0.96</v>
      </c>
      <c r="J52" s="394" t="s">
        <v>2875</v>
      </c>
      <c r="K52" s="93" t="s">
        <v>457</v>
      </c>
    </row>
    <row r="53" spans="1:11" ht="75" x14ac:dyDescent="0.25">
      <c r="A53" s="8">
        <v>49</v>
      </c>
      <c r="B53" s="347">
        <v>8</v>
      </c>
      <c r="C53" s="80" t="s">
        <v>480</v>
      </c>
      <c r="D53" s="97" t="s">
        <v>473</v>
      </c>
      <c r="E53" s="81">
        <v>8</v>
      </c>
      <c r="F53" s="93" t="s">
        <v>1262</v>
      </c>
      <c r="G53" s="223">
        <v>86</v>
      </c>
      <c r="H53" s="223">
        <v>86</v>
      </c>
      <c r="I53" s="224">
        <v>0.96</v>
      </c>
      <c r="J53" s="394" t="s">
        <v>2875</v>
      </c>
      <c r="K53" s="93" t="s">
        <v>474</v>
      </c>
    </row>
    <row r="54" spans="1:11" ht="75" x14ac:dyDescent="0.25">
      <c r="A54" s="8">
        <v>50</v>
      </c>
      <c r="B54" s="347">
        <v>9</v>
      </c>
      <c r="C54" s="93" t="s">
        <v>2556</v>
      </c>
      <c r="D54" s="97" t="s">
        <v>436</v>
      </c>
      <c r="E54" s="81">
        <v>8</v>
      </c>
      <c r="F54" s="93" t="s">
        <v>1263</v>
      </c>
      <c r="G54" s="223">
        <v>85</v>
      </c>
      <c r="H54" s="223">
        <v>85</v>
      </c>
      <c r="I54" s="224">
        <v>0.94</v>
      </c>
      <c r="J54" s="394" t="s">
        <v>2875</v>
      </c>
      <c r="K54" s="93" t="s">
        <v>457</v>
      </c>
    </row>
    <row r="55" spans="1:11" ht="75" x14ac:dyDescent="0.25">
      <c r="A55" s="8">
        <v>51</v>
      </c>
      <c r="B55" s="347">
        <v>10</v>
      </c>
      <c r="C55" s="80" t="s">
        <v>2578</v>
      </c>
      <c r="D55" s="97" t="s">
        <v>473</v>
      </c>
      <c r="E55" s="81">
        <v>8</v>
      </c>
      <c r="F55" s="93" t="s">
        <v>1264</v>
      </c>
      <c r="G55" s="223">
        <v>85</v>
      </c>
      <c r="H55" s="223">
        <v>85</v>
      </c>
      <c r="I55" s="224">
        <v>0.94</v>
      </c>
      <c r="J55" s="394" t="s">
        <v>2875</v>
      </c>
      <c r="K55" s="93" t="s">
        <v>474</v>
      </c>
    </row>
    <row r="56" spans="1:11" ht="75" x14ac:dyDescent="0.25">
      <c r="A56" s="8">
        <v>52</v>
      </c>
      <c r="B56" s="347">
        <v>11</v>
      </c>
      <c r="C56" s="80" t="s">
        <v>2844</v>
      </c>
      <c r="D56" s="97" t="s">
        <v>672</v>
      </c>
      <c r="E56" s="217">
        <v>8</v>
      </c>
      <c r="F56" s="80" t="s">
        <v>1265</v>
      </c>
      <c r="G56" s="217">
        <v>84</v>
      </c>
      <c r="H56" s="217">
        <v>84</v>
      </c>
      <c r="I56" s="237">
        <v>0.93</v>
      </c>
      <c r="J56" s="394" t="s">
        <v>2875</v>
      </c>
      <c r="K56" s="80" t="s">
        <v>2848</v>
      </c>
    </row>
    <row r="57" spans="1:11" ht="60" x14ac:dyDescent="0.25">
      <c r="A57" s="8">
        <v>53</v>
      </c>
      <c r="B57" s="347">
        <v>12</v>
      </c>
      <c r="C57" s="93" t="s">
        <v>390</v>
      </c>
      <c r="D57" s="97" t="s">
        <v>391</v>
      </c>
      <c r="E57" s="81">
        <v>8</v>
      </c>
      <c r="F57" s="93" t="s">
        <v>1266</v>
      </c>
      <c r="G57" s="223">
        <v>84</v>
      </c>
      <c r="H57" s="223">
        <v>84</v>
      </c>
      <c r="I57" s="223">
        <v>93</v>
      </c>
      <c r="J57" s="394" t="s">
        <v>2875</v>
      </c>
      <c r="K57" s="93" t="s">
        <v>398</v>
      </c>
    </row>
    <row r="58" spans="1:11" ht="75" x14ac:dyDescent="0.25">
      <c r="A58" s="8">
        <v>54</v>
      </c>
      <c r="B58" s="347">
        <v>13</v>
      </c>
      <c r="C58" s="93" t="s">
        <v>2688</v>
      </c>
      <c r="D58" s="97" t="s">
        <v>556</v>
      </c>
      <c r="E58" s="81">
        <v>8</v>
      </c>
      <c r="F58" s="93" t="s">
        <v>1267</v>
      </c>
      <c r="G58" s="223">
        <v>82</v>
      </c>
      <c r="H58" s="223">
        <v>82</v>
      </c>
      <c r="I58" s="224">
        <v>0.91</v>
      </c>
      <c r="J58" s="394" t="s">
        <v>2875</v>
      </c>
      <c r="K58" s="93" t="s">
        <v>2690</v>
      </c>
    </row>
    <row r="59" spans="1:11" ht="75" x14ac:dyDescent="0.25">
      <c r="A59" s="8">
        <v>55</v>
      </c>
      <c r="B59" s="347">
        <v>14</v>
      </c>
      <c r="C59" s="93" t="s">
        <v>504</v>
      </c>
      <c r="D59" s="97" t="s">
        <v>2608</v>
      </c>
      <c r="E59" s="81">
        <v>8</v>
      </c>
      <c r="F59" s="93" t="s">
        <v>1268</v>
      </c>
      <c r="G59" s="223">
        <v>81</v>
      </c>
      <c r="H59" s="223">
        <v>81</v>
      </c>
      <c r="I59" s="225" t="e">
        <f>H59/L46</f>
        <v>#VALUE!</v>
      </c>
      <c r="J59" s="394" t="s">
        <v>2875</v>
      </c>
      <c r="K59" s="93" t="s">
        <v>510</v>
      </c>
    </row>
    <row r="60" spans="1:11" ht="75" x14ac:dyDescent="0.25">
      <c r="A60" s="8">
        <v>56</v>
      </c>
      <c r="B60" s="347">
        <v>15</v>
      </c>
      <c r="C60" s="93" t="s">
        <v>2660</v>
      </c>
      <c r="D60" s="97" t="s">
        <v>538</v>
      </c>
      <c r="E60" s="81">
        <v>8</v>
      </c>
      <c r="F60" s="93" t="s">
        <v>1269</v>
      </c>
      <c r="G60" s="223">
        <v>76</v>
      </c>
      <c r="H60" s="223">
        <v>76</v>
      </c>
      <c r="I60" s="224">
        <v>0.84</v>
      </c>
      <c r="J60" s="394" t="s">
        <v>2875</v>
      </c>
      <c r="K60" s="80" t="s">
        <v>545</v>
      </c>
    </row>
    <row r="61" spans="1:11" ht="75" x14ac:dyDescent="0.25">
      <c r="A61" s="8">
        <v>57</v>
      </c>
      <c r="B61" s="347">
        <v>16</v>
      </c>
      <c r="C61" s="93" t="s">
        <v>461</v>
      </c>
      <c r="D61" s="97" t="s">
        <v>436</v>
      </c>
      <c r="E61" s="81">
        <v>8</v>
      </c>
      <c r="F61" s="93" t="s">
        <v>1270</v>
      </c>
      <c r="G61" s="223">
        <v>76</v>
      </c>
      <c r="H61" s="223">
        <v>76</v>
      </c>
      <c r="I61" s="224">
        <v>0.84</v>
      </c>
      <c r="J61" s="394" t="s">
        <v>2875</v>
      </c>
      <c r="K61" s="93" t="s">
        <v>457</v>
      </c>
    </row>
    <row r="62" spans="1:11" ht="75" x14ac:dyDescent="0.25">
      <c r="A62" s="8">
        <v>58</v>
      </c>
      <c r="B62" s="347">
        <v>17</v>
      </c>
      <c r="C62" s="80" t="s">
        <v>425</v>
      </c>
      <c r="D62" s="97" t="s">
        <v>2499</v>
      </c>
      <c r="E62" s="81">
        <v>8</v>
      </c>
      <c r="F62" s="93" t="s">
        <v>1271</v>
      </c>
      <c r="G62" s="223">
        <v>75</v>
      </c>
      <c r="H62" s="223">
        <v>75</v>
      </c>
      <c r="I62" s="224">
        <v>0.83</v>
      </c>
      <c r="J62" s="394" t="s">
        <v>2875</v>
      </c>
      <c r="K62" s="80" t="s">
        <v>424</v>
      </c>
    </row>
    <row r="63" spans="1:11" ht="60" x14ac:dyDescent="0.25">
      <c r="A63" s="8">
        <v>59</v>
      </c>
      <c r="B63" s="347">
        <v>18</v>
      </c>
      <c r="C63" s="93" t="s">
        <v>2878</v>
      </c>
      <c r="D63" s="97" t="s">
        <v>702</v>
      </c>
      <c r="E63" s="81">
        <v>8</v>
      </c>
      <c r="F63" s="93" t="s">
        <v>1272</v>
      </c>
      <c r="G63" s="223">
        <v>75</v>
      </c>
      <c r="H63" s="223">
        <v>75</v>
      </c>
      <c r="I63" s="224">
        <f>H63/90</f>
        <v>0.83333333333333337</v>
      </c>
      <c r="J63" s="394" t="s">
        <v>2875</v>
      </c>
      <c r="K63" s="93" t="s">
        <v>2888</v>
      </c>
    </row>
    <row r="64" spans="1:11" ht="75" x14ac:dyDescent="0.25">
      <c r="A64" s="8">
        <v>60</v>
      </c>
      <c r="B64" s="347">
        <v>19</v>
      </c>
      <c r="C64" s="80" t="s">
        <v>2586</v>
      </c>
      <c r="D64" s="97" t="s">
        <v>473</v>
      </c>
      <c r="E64" s="81">
        <v>8</v>
      </c>
      <c r="F64" s="93" t="s">
        <v>1273</v>
      </c>
      <c r="G64" s="223">
        <v>69</v>
      </c>
      <c r="H64" s="223">
        <v>69</v>
      </c>
      <c r="I64" s="224">
        <v>0.77</v>
      </c>
      <c r="J64" s="394" t="s">
        <v>2875</v>
      </c>
      <c r="K64" s="93" t="s">
        <v>474</v>
      </c>
    </row>
    <row r="65" spans="1:11" ht="75" x14ac:dyDescent="0.25">
      <c r="A65" s="8">
        <v>61</v>
      </c>
      <c r="B65" s="347">
        <v>20</v>
      </c>
      <c r="C65" s="296" t="s">
        <v>2921</v>
      </c>
      <c r="D65" s="226" t="s">
        <v>436</v>
      </c>
      <c r="E65" s="217">
        <v>8</v>
      </c>
      <c r="F65" s="250" t="s">
        <v>1274</v>
      </c>
      <c r="G65" s="223">
        <v>68</v>
      </c>
      <c r="H65" s="223">
        <v>68</v>
      </c>
      <c r="I65" s="224">
        <v>0.76</v>
      </c>
      <c r="J65" s="390" t="s">
        <v>2875</v>
      </c>
      <c r="K65" s="250" t="s">
        <v>457</v>
      </c>
    </row>
    <row r="66" spans="1:11" ht="75" x14ac:dyDescent="0.25">
      <c r="A66" s="8">
        <v>62</v>
      </c>
      <c r="B66" s="347">
        <v>21</v>
      </c>
      <c r="C66" s="80" t="s">
        <v>515</v>
      </c>
      <c r="D66" s="97" t="s">
        <v>523</v>
      </c>
      <c r="E66" s="81">
        <v>8</v>
      </c>
      <c r="F66" s="93" t="s">
        <v>1275</v>
      </c>
      <c r="G66" s="223">
        <v>62</v>
      </c>
      <c r="H66" s="223">
        <v>62</v>
      </c>
      <c r="I66" s="237">
        <v>0.69</v>
      </c>
      <c r="J66" s="394" t="s">
        <v>2875</v>
      </c>
      <c r="K66" s="97" t="s">
        <v>531</v>
      </c>
    </row>
    <row r="67" spans="1:11" ht="75" x14ac:dyDescent="0.25">
      <c r="A67" s="8">
        <v>63</v>
      </c>
      <c r="B67" s="347">
        <v>22</v>
      </c>
      <c r="C67" s="93" t="s">
        <v>2557</v>
      </c>
      <c r="D67" s="97" t="s">
        <v>436</v>
      </c>
      <c r="E67" s="81">
        <v>8</v>
      </c>
      <c r="F67" s="93" t="s">
        <v>1276</v>
      </c>
      <c r="G67" s="223">
        <v>60</v>
      </c>
      <c r="H67" s="223">
        <v>60</v>
      </c>
      <c r="I67" s="224">
        <v>0.67</v>
      </c>
      <c r="J67" s="93" t="s">
        <v>2876</v>
      </c>
      <c r="K67" s="93" t="s">
        <v>457</v>
      </c>
    </row>
    <row r="68" spans="1:11" ht="75" x14ac:dyDescent="0.25">
      <c r="A68" s="8">
        <v>64</v>
      </c>
      <c r="B68" s="347">
        <v>23</v>
      </c>
      <c r="C68" s="93" t="s">
        <v>612</v>
      </c>
      <c r="D68" s="97" t="s">
        <v>1623</v>
      </c>
      <c r="E68" s="81">
        <v>8</v>
      </c>
      <c r="F68" s="93" t="s">
        <v>1277</v>
      </c>
      <c r="G68" s="223">
        <v>60</v>
      </c>
      <c r="H68" s="223">
        <v>60</v>
      </c>
      <c r="I68" s="224">
        <v>0.67</v>
      </c>
      <c r="J68" s="93" t="s">
        <v>2876</v>
      </c>
      <c r="K68" s="93" t="s">
        <v>2767</v>
      </c>
    </row>
    <row r="69" spans="1:11" ht="75" x14ac:dyDescent="0.25">
      <c r="A69" s="8">
        <v>65</v>
      </c>
      <c r="B69" s="347">
        <v>24</v>
      </c>
      <c r="C69" s="93" t="s">
        <v>2527</v>
      </c>
      <c r="D69" s="97" t="s">
        <v>436</v>
      </c>
      <c r="E69" s="81">
        <v>8</v>
      </c>
      <c r="F69" s="93" t="s">
        <v>1278</v>
      </c>
      <c r="G69" s="223">
        <v>55</v>
      </c>
      <c r="H69" s="223">
        <v>55</v>
      </c>
      <c r="I69" s="224">
        <v>0.61</v>
      </c>
      <c r="J69" s="93" t="s">
        <v>2876</v>
      </c>
      <c r="K69" s="93" t="s">
        <v>457</v>
      </c>
    </row>
    <row r="70" spans="1:11" ht="75" x14ac:dyDescent="0.25">
      <c r="A70" s="8">
        <v>66</v>
      </c>
      <c r="B70" s="347">
        <v>25</v>
      </c>
      <c r="C70" s="93" t="s">
        <v>2616</v>
      </c>
      <c r="D70" s="97" t="s">
        <v>2608</v>
      </c>
      <c r="E70" s="81">
        <v>8</v>
      </c>
      <c r="F70" s="93" t="s">
        <v>1279</v>
      </c>
      <c r="G70" s="223">
        <v>54</v>
      </c>
      <c r="H70" s="223">
        <v>54</v>
      </c>
      <c r="I70" s="225" t="e">
        <f>H70/L46</f>
        <v>#VALUE!</v>
      </c>
      <c r="J70" s="93" t="s">
        <v>2876</v>
      </c>
      <c r="K70" s="93" t="s">
        <v>510</v>
      </c>
    </row>
    <row r="71" spans="1:11" ht="75" x14ac:dyDescent="0.25">
      <c r="A71" s="8">
        <v>67</v>
      </c>
      <c r="B71" s="347">
        <v>26</v>
      </c>
      <c r="C71" s="93" t="s">
        <v>2709</v>
      </c>
      <c r="D71" s="97" t="s">
        <v>556</v>
      </c>
      <c r="E71" s="81">
        <v>8</v>
      </c>
      <c r="F71" s="93" t="s">
        <v>1280</v>
      </c>
      <c r="G71" s="223">
        <v>52</v>
      </c>
      <c r="H71" s="223">
        <v>52</v>
      </c>
      <c r="I71" s="224">
        <v>0.57999999999999996</v>
      </c>
      <c r="J71" s="93" t="s">
        <v>2876</v>
      </c>
      <c r="K71" s="93" t="s">
        <v>2690</v>
      </c>
    </row>
    <row r="72" spans="1:11" ht="75" x14ac:dyDescent="0.25">
      <c r="A72" s="8">
        <v>68</v>
      </c>
      <c r="B72" s="347">
        <v>27</v>
      </c>
      <c r="C72" s="128" t="s">
        <v>2734</v>
      </c>
      <c r="D72" s="146" t="s">
        <v>587</v>
      </c>
      <c r="E72" s="81">
        <v>8</v>
      </c>
      <c r="F72" s="93" t="s">
        <v>1281</v>
      </c>
      <c r="G72" s="223">
        <v>50</v>
      </c>
      <c r="H72" s="223">
        <v>50</v>
      </c>
      <c r="I72" s="224">
        <f>H72/90</f>
        <v>0.55555555555555558</v>
      </c>
      <c r="J72" s="93" t="s">
        <v>2876</v>
      </c>
      <c r="K72" s="93" t="s">
        <v>595</v>
      </c>
    </row>
    <row r="73" spans="1:11" ht="75" x14ac:dyDescent="0.25">
      <c r="A73" s="8">
        <v>69</v>
      </c>
      <c r="B73" s="347">
        <v>28</v>
      </c>
      <c r="C73" s="80" t="s">
        <v>2644</v>
      </c>
      <c r="D73" s="97" t="s">
        <v>523</v>
      </c>
      <c r="E73" s="81">
        <v>8</v>
      </c>
      <c r="F73" s="93" t="s">
        <v>1282</v>
      </c>
      <c r="G73" s="223">
        <v>49</v>
      </c>
      <c r="H73" s="223">
        <v>49</v>
      </c>
      <c r="I73" s="237">
        <v>0.54</v>
      </c>
      <c r="J73" s="93" t="s">
        <v>2876</v>
      </c>
      <c r="K73" s="97" t="s">
        <v>531</v>
      </c>
    </row>
    <row r="74" spans="1:11" ht="75" x14ac:dyDescent="0.25">
      <c r="A74" s="8">
        <v>70</v>
      </c>
      <c r="B74" s="347">
        <v>29</v>
      </c>
      <c r="C74" s="80" t="s">
        <v>2710</v>
      </c>
      <c r="D74" s="97" t="s">
        <v>556</v>
      </c>
      <c r="E74" s="81">
        <v>8</v>
      </c>
      <c r="F74" s="93" t="s">
        <v>1283</v>
      </c>
      <c r="G74" s="223">
        <v>49</v>
      </c>
      <c r="H74" s="223">
        <v>49</v>
      </c>
      <c r="I74" s="224">
        <v>0.54</v>
      </c>
      <c r="J74" s="93" t="s">
        <v>2876</v>
      </c>
      <c r="K74" s="93" t="s">
        <v>2690</v>
      </c>
    </row>
    <row r="75" spans="1:11" ht="60" x14ac:dyDescent="0.25">
      <c r="A75" s="8">
        <v>71</v>
      </c>
      <c r="B75" s="347">
        <v>30</v>
      </c>
      <c r="C75" s="93" t="s">
        <v>2891</v>
      </c>
      <c r="D75" s="97" t="s">
        <v>702</v>
      </c>
      <c r="E75" s="81">
        <v>8</v>
      </c>
      <c r="F75" s="93" t="s">
        <v>1284</v>
      </c>
      <c r="G75" s="223">
        <v>47</v>
      </c>
      <c r="H75" s="223">
        <v>47</v>
      </c>
      <c r="I75" s="224">
        <f>H75/90</f>
        <v>0.52222222222222225</v>
      </c>
      <c r="J75" s="93" t="s">
        <v>2876</v>
      </c>
      <c r="K75" s="93" t="s">
        <v>2888</v>
      </c>
    </row>
    <row r="76" spans="1:11" ht="75" x14ac:dyDescent="0.25">
      <c r="A76" s="8">
        <v>72</v>
      </c>
      <c r="B76" s="347">
        <v>31</v>
      </c>
      <c r="C76" s="80" t="s">
        <v>725</v>
      </c>
      <c r="D76" s="97" t="s">
        <v>556</v>
      </c>
      <c r="E76" s="81">
        <v>8</v>
      </c>
      <c r="F76" s="93" t="s">
        <v>1285</v>
      </c>
      <c r="G76" s="223">
        <v>46</v>
      </c>
      <c r="H76" s="223">
        <v>46</v>
      </c>
      <c r="I76" s="224">
        <v>0.51</v>
      </c>
      <c r="J76" s="93" t="s">
        <v>2876</v>
      </c>
      <c r="K76" s="93" t="s">
        <v>2690</v>
      </c>
    </row>
    <row r="77" spans="1:11" ht="75" x14ac:dyDescent="0.25">
      <c r="A77" s="8">
        <v>73</v>
      </c>
      <c r="B77" s="347">
        <v>32</v>
      </c>
      <c r="C77" s="80" t="s">
        <v>676</v>
      </c>
      <c r="D77" s="97" t="s">
        <v>672</v>
      </c>
      <c r="E77" s="81">
        <v>8</v>
      </c>
      <c r="F77" s="81" t="s">
        <v>1286</v>
      </c>
      <c r="G77" s="217">
        <v>46</v>
      </c>
      <c r="H77" s="217">
        <v>46</v>
      </c>
      <c r="I77" s="237">
        <v>0.51</v>
      </c>
      <c r="J77" s="93" t="s">
        <v>2876</v>
      </c>
      <c r="K77" s="80" t="s">
        <v>2848</v>
      </c>
    </row>
    <row r="78" spans="1:11" ht="75" x14ac:dyDescent="0.25">
      <c r="A78" s="8">
        <v>74</v>
      </c>
      <c r="B78" s="347">
        <v>33</v>
      </c>
      <c r="C78" s="93" t="s">
        <v>2525</v>
      </c>
      <c r="D78" s="97" t="s">
        <v>436</v>
      </c>
      <c r="E78" s="81">
        <v>8</v>
      </c>
      <c r="F78" s="93" t="s">
        <v>1287</v>
      </c>
      <c r="G78" s="223">
        <v>46</v>
      </c>
      <c r="H78" s="223">
        <v>46</v>
      </c>
      <c r="I78" s="224">
        <v>0.51</v>
      </c>
      <c r="J78" s="93" t="s">
        <v>2876</v>
      </c>
      <c r="K78" s="93" t="s">
        <v>457</v>
      </c>
    </row>
    <row r="79" spans="1:11" ht="90" x14ac:dyDescent="0.25">
      <c r="A79" s="8">
        <v>75</v>
      </c>
      <c r="B79" s="347">
        <v>34</v>
      </c>
      <c r="C79" s="93" t="s">
        <v>635</v>
      </c>
      <c r="D79" s="97" t="s">
        <v>626</v>
      </c>
      <c r="E79" s="81">
        <v>8</v>
      </c>
      <c r="F79" s="93" t="s">
        <v>1288</v>
      </c>
      <c r="G79" s="223">
        <v>44</v>
      </c>
      <c r="H79" s="223">
        <v>44</v>
      </c>
      <c r="I79" s="224">
        <v>0.49</v>
      </c>
      <c r="J79" s="93" t="s">
        <v>2876</v>
      </c>
      <c r="K79" s="93" t="s">
        <v>661</v>
      </c>
    </row>
    <row r="80" spans="1:11" ht="75" x14ac:dyDescent="0.25">
      <c r="A80" s="8">
        <v>76</v>
      </c>
      <c r="B80" s="347">
        <v>35</v>
      </c>
      <c r="C80" s="216" t="s">
        <v>2637</v>
      </c>
      <c r="D80" s="216" t="s">
        <v>523</v>
      </c>
      <c r="E80" s="217">
        <v>8</v>
      </c>
      <c r="F80" s="216" t="s">
        <v>1289</v>
      </c>
      <c r="G80" s="217">
        <v>43</v>
      </c>
      <c r="H80" s="217">
        <v>43</v>
      </c>
      <c r="I80" s="237">
        <v>0.48</v>
      </c>
      <c r="J80" s="222" t="s">
        <v>2876</v>
      </c>
      <c r="K80" s="216" t="s">
        <v>531</v>
      </c>
    </row>
    <row r="81" spans="1:12" ht="75" x14ac:dyDescent="0.25">
      <c r="A81" s="8">
        <v>77</v>
      </c>
      <c r="B81" s="347">
        <v>36</v>
      </c>
      <c r="C81" s="80" t="s">
        <v>2711</v>
      </c>
      <c r="D81" s="97" t="s">
        <v>556</v>
      </c>
      <c r="E81" s="81">
        <v>8</v>
      </c>
      <c r="F81" s="93" t="s">
        <v>1290</v>
      </c>
      <c r="G81" s="223">
        <v>40</v>
      </c>
      <c r="H81" s="223">
        <v>40</v>
      </c>
      <c r="I81" s="224">
        <v>0.44</v>
      </c>
      <c r="J81" s="93" t="s">
        <v>2876</v>
      </c>
      <c r="K81" s="93" t="s">
        <v>2690</v>
      </c>
    </row>
    <row r="82" spans="1:12" ht="90" x14ac:dyDescent="0.25">
      <c r="A82" s="8">
        <v>78</v>
      </c>
      <c r="B82" s="347">
        <v>37</v>
      </c>
      <c r="C82" s="93" t="s">
        <v>2822</v>
      </c>
      <c r="D82" s="97" t="s">
        <v>626</v>
      </c>
      <c r="E82" s="81">
        <v>8</v>
      </c>
      <c r="F82" s="93" t="s">
        <v>1291</v>
      </c>
      <c r="G82" s="223">
        <v>40</v>
      </c>
      <c r="H82" s="223">
        <v>40</v>
      </c>
      <c r="I82" s="224">
        <v>0.44</v>
      </c>
      <c r="J82" s="93" t="s">
        <v>2876</v>
      </c>
      <c r="K82" s="93" t="s">
        <v>661</v>
      </c>
    </row>
    <row r="83" spans="1:12" ht="75" x14ac:dyDescent="0.25">
      <c r="A83" s="8">
        <v>79</v>
      </c>
      <c r="B83" s="347">
        <v>38</v>
      </c>
      <c r="C83" s="93" t="s">
        <v>418</v>
      </c>
      <c r="D83" s="97" t="s">
        <v>2499</v>
      </c>
      <c r="E83" s="81">
        <v>8</v>
      </c>
      <c r="F83" s="93" t="s">
        <v>1292</v>
      </c>
      <c r="G83" s="223">
        <v>36</v>
      </c>
      <c r="H83" s="223">
        <v>36</v>
      </c>
      <c r="I83" s="224">
        <v>0.4</v>
      </c>
      <c r="J83" s="93" t="s">
        <v>2876</v>
      </c>
      <c r="K83" s="80" t="s">
        <v>424</v>
      </c>
    </row>
    <row r="84" spans="1:12" ht="75" x14ac:dyDescent="0.25">
      <c r="A84" s="8">
        <v>80</v>
      </c>
      <c r="B84" s="347">
        <v>39</v>
      </c>
      <c r="C84" s="216" t="s">
        <v>519</v>
      </c>
      <c r="D84" s="216" t="s">
        <v>523</v>
      </c>
      <c r="E84" s="217">
        <v>8</v>
      </c>
      <c r="F84" s="216" t="s">
        <v>1293</v>
      </c>
      <c r="G84" s="217">
        <v>36</v>
      </c>
      <c r="H84" s="217">
        <v>36</v>
      </c>
      <c r="I84" s="237">
        <v>0.4</v>
      </c>
      <c r="J84" s="222" t="s">
        <v>2876</v>
      </c>
      <c r="K84" s="216" t="s">
        <v>531</v>
      </c>
    </row>
    <row r="85" spans="1:12" ht="60" x14ac:dyDescent="0.25">
      <c r="A85" s="8">
        <v>81</v>
      </c>
      <c r="B85" s="347">
        <v>40</v>
      </c>
      <c r="C85" s="93" t="s">
        <v>711</v>
      </c>
      <c r="D85" s="97" t="s">
        <v>702</v>
      </c>
      <c r="E85" s="81">
        <v>8</v>
      </c>
      <c r="F85" s="93" t="s">
        <v>1294</v>
      </c>
      <c r="G85" s="223">
        <v>30</v>
      </c>
      <c r="H85" s="223">
        <v>30</v>
      </c>
      <c r="I85" s="224">
        <f t="shared" ref="I85:I86" si="6">H85/90</f>
        <v>0.33333333333333331</v>
      </c>
      <c r="J85" s="93" t="s">
        <v>2876</v>
      </c>
      <c r="K85" s="93" t="s">
        <v>2888</v>
      </c>
    </row>
    <row r="86" spans="1:12" ht="60" x14ac:dyDescent="0.25">
      <c r="A86" s="8">
        <v>82</v>
      </c>
      <c r="B86" s="347">
        <v>41</v>
      </c>
      <c r="C86" s="93" t="s">
        <v>2864</v>
      </c>
      <c r="D86" s="97" t="s">
        <v>702</v>
      </c>
      <c r="E86" s="81">
        <v>8</v>
      </c>
      <c r="F86" s="93" t="s">
        <v>1295</v>
      </c>
      <c r="G86" s="223">
        <v>28</v>
      </c>
      <c r="H86" s="223">
        <v>28</v>
      </c>
      <c r="I86" s="224">
        <f t="shared" si="6"/>
        <v>0.31111111111111112</v>
      </c>
      <c r="J86" s="93" t="s">
        <v>2876</v>
      </c>
      <c r="K86" s="93" t="s">
        <v>2888</v>
      </c>
    </row>
    <row r="87" spans="1:12" ht="75" x14ac:dyDescent="0.25">
      <c r="A87" s="8">
        <v>83</v>
      </c>
      <c r="B87" s="347">
        <v>42</v>
      </c>
      <c r="C87" s="93" t="s">
        <v>613</v>
      </c>
      <c r="D87" s="97" t="s">
        <v>1623</v>
      </c>
      <c r="E87" s="81">
        <v>8</v>
      </c>
      <c r="F87" s="93" t="s">
        <v>1296</v>
      </c>
      <c r="G87" s="223">
        <v>27</v>
      </c>
      <c r="H87" s="223">
        <v>27</v>
      </c>
      <c r="I87" s="224">
        <v>0.3</v>
      </c>
      <c r="J87" s="93" t="s">
        <v>2876</v>
      </c>
      <c r="K87" s="93" t="s">
        <v>2767</v>
      </c>
    </row>
    <row r="88" spans="1:12" ht="90" x14ac:dyDescent="0.25">
      <c r="A88" s="8">
        <v>84</v>
      </c>
      <c r="B88" s="347">
        <v>43</v>
      </c>
      <c r="C88" s="93" t="s">
        <v>2814</v>
      </c>
      <c r="D88" s="97" t="s">
        <v>626</v>
      </c>
      <c r="E88" s="81">
        <v>8</v>
      </c>
      <c r="F88" s="93" t="s">
        <v>1297</v>
      </c>
      <c r="G88" s="223">
        <v>21</v>
      </c>
      <c r="H88" s="223">
        <v>21</v>
      </c>
      <c r="I88" s="224">
        <v>0.23</v>
      </c>
      <c r="J88" s="93" t="s">
        <v>2876</v>
      </c>
      <c r="K88" s="93" t="s">
        <v>661</v>
      </c>
    </row>
    <row r="89" spans="1:12" ht="75" x14ac:dyDescent="0.25">
      <c r="A89" s="8">
        <v>85</v>
      </c>
      <c r="B89" s="347">
        <v>44</v>
      </c>
      <c r="C89" s="80" t="s">
        <v>592</v>
      </c>
      <c r="D89" s="181" t="s">
        <v>587</v>
      </c>
      <c r="E89" s="81">
        <v>8</v>
      </c>
      <c r="F89" s="93" t="s">
        <v>1298</v>
      </c>
      <c r="G89" s="223">
        <v>21</v>
      </c>
      <c r="H89" s="223">
        <v>21</v>
      </c>
      <c r="I89" s="224">
        <f>H89/90</f>
        <v>0.23333333333333334</v>
      </c>
      <c r="J89" s="93" t="s">
        <v>2876</v>
      </c>
      <c r="K89" s="93" t="s">
        <v>597</v>
      </c>
    </row>
    <row r="90" spans="1:12" ht="90.75" x14ac:dyDescent="0.3">
      <c r="A90" s="8">
        <v>86</v>
      </c>
      <c r="B90" s="284">
        <v>1</v>
      </c>
      <c r="C90" s="46" t="s">
        <v>640</v>
      </c>
      <c r="D90" s="102" t="s">
        <v>626</v>
      </c>
      <c r="E90" s="76">
        <v>9</v>
      </c>
      <c r="F90" s="98" t="s">
        <v>1299</v>
      </c>
      <c r="G90" s="228">
        <v>158</v>
      </c>
      <c r="H90" s="228">
        <v>158</v>
      </c>
      <c r="I90" s="229">
        <v>0.77</v>
      </c>
      <c r="J90" s="46" t="s">
        <v>2874</v>
      </c>
      <c r="K90" s="98" t="s">
        <v>661</v>
      </c>
      <c r="L90" s="69" t="s">
        <v>1346</v>
      </c>
    </row>
    <row r="91" spans="1:12" ht="75" x14ac:dyDescent="0.25">
      <c r="A91" s="8">
        <v>87</v>
      </c>
      <c r="B91" s="284">
        <v>2</v>
      </c>
      <c r="C91" s="75" t="s">
        <v>520</v>
      </c>
      <c r="D91" s="102" t="s">
        <v>523</v>
      </c>
      <c r="E91" s="76">
        <v>9</v>
      </c>
      <c r="F91" s="98" t="s">
        <v>1300</v>
      </c>
      <c r="G91" s="228">
        <v>146</v>
      </c>
      <c r="H91" s="228">
        <v>146</v>
      </c>
      <c r="I91" s="229">
        <v>0.72</v>
      </c>
      <c r="J91" s="46" t="s">
        <v>2875</v>
      </c>
      <c r="K91" s="75" t="s">
        <v>531</v>
      </c>
    </row>
    <row r="92" spans="1:12" ht="75" x14ac:dyDescent="0.25">
      <c r="A92" s="8">
        <v>88</v>
      </c>
      <c r="B92" s="284">
        <v>3</v>
      </c>
      <c r="C92" s="98" t="s">
        <v>2530</v>
      </c>
      <c r="D92" s="102" t="s">
        <v>436</v>
      </c>
      <c r="E92" s="76">
        <v>9</v>
      </c>
      <c r="F92" s="98" t="s">
        <v>1301</v>
      </c>
      <c r="G92" s="228">
        <v>138</v>
      </c>
      <c r="H92" s="228">
        <v>138</v>
      </c>
      <c r="I92" s="229">
        <v>0.68</v>
      </c>
      <c r="J92" s="46" t="s">
        <v>2875</v>
      </c>
      <c r="K92" s="98" t="s">
        <v>457</v>
      </c>
    </row>
    <row r="93" spans="1:12" ht="90" x14ac:dyDescent="0.25">
      <c r="A93" s="8">
        <v>89</v>
      </c>
      <c r="B93" s="284">
        <v>4</v>
      </c>
      <c r="C93" s="98" t="s">
        <v>2823</v>
      </c>
      <c r="D93" s="102" t="s">
        <v>626</v>
      </c>
      <c r="E93" s="76">
        <v>9</v>
      </c>
      <c r="F93" s="98" t="s">
        <v>1302</v>
      </c>
      <c r="G93" s="228">
        <v>135</v>
      </c>
      <c r="H93" s="228">
        <v>135</v>
      </c>
      <c r="I93" s="229">
        <v>0.66</v>
      </c>
      <c r="J93" s="46" t="s">
        <v>2875</v>
      </c>
      <c r="K93" s="98" t="s">
        <v>661</v>
      </c>
    </row>
    <row r="94" spans="1:12" ht="60" x14ac:dyDescent="0.25">
      <c r="A94" s="8">
        <v>90</v>
      </c>
      <c r="B94" s="284">
        <v>5</v>
      </c>
      <c r="C94" s="98" t="s">
        <v>2868</v>
      </c>
      <c r="D94" s="102" t="s">
        <v>702</v>
      </c>
      <c r="E94" s="76">
        <v>9</v>
      </c>
      <c r="F94" s="98" t="s">
        <v>1303</v>
      </c>
      <c r="G94" s="228">
        <v>131</v>
      </c>
      <c r="H94" s="228">
        <v>131</v>
      </c>
      <c r="I94" s="229">
        <f>H94/204</f>
        <v>0.64215686274509809</v>
      </c>
      <c r="J94" s="46" t="s">
        <v>2875</v>
      </c>
      <c r="K94" s="98" t="s">
        <v>2888</v>
      </c>
    </row>
    <row r="95" spans="1:12" ht="60" x14ac:dyDescent="0.25">
      <c r="A95" s="8">
        <v>91</v>
      </c>
      <c r="B95" s="284">
        <v>6</v>
      </c>
      <c r="C95" s="98" t="s">
        <v>2892</v>
      </c>
      <c r="D95" s="102" t="s">
        <v>702</v>
      </c>
      <c r="E95" s="76">
        <v>9</v>
      </c>
      <c r="F95" s="98" t="s">
        <v>1304</v>
      </c>
      <c r="G95" s="228">
        <v>129</v>
      </c>
      <c r="H95" s="228">
        <v>129</v>
      </c>
      <c r="I95" s="229">
        <f t="shared" ref="I95" si="7">H95/204</f>
        <v>0.63235294117647056</v>
      </c>
      <c r="J95" s="46" t="s">
        <v>2875</v>
      </c>
      <c r="K95" s="98" t="s">
        <v>2888</v>
      </c>
    </row>
    <row r="96" spans="1:12" ht="75" x14ac:dyDescent="0.25">
      <c r="A96" s="8">
        <v>92</v>
      </c>
      <c r="B96" s="284">
        <v>7</v>
      </c>
      <c r="C96" s="75" t="s">
        <v>572</v>
      </c>
      <c r="D96" s="102" t="s">
        <v>556</v>
      </c>
      <c r="E96" s="76">
        <v>9</v>
      </c>
      <c r="F96" s="98" t="s">
        <v>1305</v>
      </c>
      <c r="G96" s="228">
        <v>122</v>
      </c>
      <c r="H96" s="228">
        <v>122</v>
      </c>
      <c r="I96" s="229">
        <v>0.6</v>
      </c>
      <c r="J96" s="46" t="s">
        <v>2875</v>
      </c>
      <c r="K96" s="98" t="s">
        <v>2690</v>
      </c>
    </row>
    <row r="97" spans="1:11" ht="75" x14ac:dyDescent="0.25">
      <c r="A97" s="8">
        <v>93</v>
      </c>
      <c r="B97" s="284">
        <v>8</v>
      </c>
      <c r="C97" s="75" t="s">
        <v>698</v>
      </c>
      <c r="D97" s="102" t="s">
        <v>672</v>
      </c>
      <c r="E97" s="76">
        <v>9</v>
      </c>
      <c r="F97" s="76" t="s">
        <v>1306</v>
      </c>
      <c r="G97" s="212">
        <v>114</v>
      </c>
      <c r="H97" s="212">
        <v>114</v>
      </c>
      <c r="I97" s="19">
        <v>0.56000000000000005</v>
      </c>
      <c r="J97" s="46" t="s">
        <v>2875</v>
      </c>
      <c r="K97" s="75" t="s">
        <v>2848</v>
      </c>
    </row>
    <row r="98" spans="1:11" ht="60" x14ac:dyDescent="0.25">
      <c r="A98" s="8">
        <v>94</v>
      </c>
      <c r="B98" s="284">
        <v>9</v>
      </c>
      <c r="C98" s="98" t="s">
        <v>2893</v>
      </c>
      <c r="D98" s="102" t="s">
        <v>702</v>
      </c>
      <c r="E98" s="76">
        <v>9</v>
      </c>
      <c r="F98" s="98" t="s">
        <v>1307</v>
      </c>
      <c r="G98" s="228">
        <v>111</v>
      </c>
      <c r="H98" s="228">
        <v>111</v>
      </c>
      <c r="I98" s="229">
        <f t="shared" ref="I98" si="8">H98/204</f>
        <v>0.54411764705882348</v>
      </c>
      <c r="J98" s="46" t="s">
        <v>2875</v>
      </c>
      <c r="K98" s="98" t="s">
        <v>2888</v>
      </c>
    </row>
    <row r="99" spans="1:11" ht="90" x14ac:dyDescent="0.25">
      <c r="A99" s="8">
        <v>95</v>
      </c>
      <c r="B99" s="284">
        <v>10</v>
      </c>
      <c r="C99" s="98" t="s">
        <v>2824</v>
      </c>
      <c r="D99" s="102" t="s">
        <v>626</v>
      </c>
      <c r="E99" s="76">
        <v>9</v>
      </c>
      <c r="F99" s="98" t="s">
        <v>1308</v>
      </c>
      <c r="G99" s="228">
        <v>109</v>
      </c>
      <c r="H99" s="228">
        <v>109</v>
      </c>
      <c r="I99" s="229">
        <v>0.53</v>
      </c>
      <c r="J99" s="46" t="s">
        <v>2875</v>
      </c>
      <c r="K99" s="98" t="s">
        <v>661</v>
      </c>
    </row>
    <row r="100" spans="1:11" ht="90" x14ac:dyDescent="0.25">
      <c r="A100" s="8">
        <v>96</v>
      </c>
      <c r="B100" s="284">
        <v>11</v>
      </c>
      <c r="C100" s="98" t="s">
        <v>643</v>
      </c>
      <c r="D100" s="102" t="s">
        <v>626</v>
      </c>
      <c r="E100" s="76">
        <v>9</v>
      </c>
      <c r="F100" s="98" t="s">
        <v>1309</v>
      </c>
      <c r="G100" s="228">
        <v>108</v>
      </c>
      <c r="H100" s="228">
        <v>108</v>
      </c>
      <c r="I100" s="229">
        <v>0.53</v>
      </c>
      <c r="J100" s="46" t="s">
        <v>2875</v>
      </c>
      <c r="K100" s="98" t="s">
        <v>661</v>
      </c>
    </row>
    <row r="101" spans="1:11" ht="90" x14ac:dyDescent="0.25">
      <c r="A101" s="8">
        <v>97</v>
      </c>
      <c r="B101" s="284">
        <v>12</v>
      </c>
      <c r="C101" s="98" t="s">
        <v>2806</v>
      </c>
      <c r="D101" s="102" t="s">
        <v>626</v>
      </c>
      <c r="E101" s="76">
        <v>9</v>
      </c>
      <c r="F101" s="98" t="s">
        <v>1310</v>
      </c>
      <c r="G101" s="228">
        <v>102</v>
      </c>
      <c r="H101" s="228">
        <v>102</v>
      </c>
      <c r="I101" s="229">
        <v>0.5</v>
      </c>
      <c r="J101" s="46" t="s">
        <v>2875</v>
      </c>
      <c r="K101" s="98" t="s">
        <v>661</v>
      </c>
    </row>
    <row r="102" spans="1:11" ht="75" x14ac:dyDescent="0.25">
      <c r="A102" s="8">
        <v>98</v>
      </c>
      <c r="B102" s="284">
        <v>13</v>
      </c>
      <c r="C102" s="75" t="s">
        <v>692</v>
      </c>
      <c r="D102" s="102" t="s">
        <v>672</v>
      </c>
      <c r="E102" s="76">
        <v>9</v>
      </c>
      <c r="F102" s="76" t="s">
        <v>1311</v>
      </c>
      <c r="G102" s="212">
        <v>100</v>
      </c>
      <c r="H102" s="212">
        <v>100</v>
      </c>
      <c r="I102" s="19">
        <v>0.49</v>
      </c>
      <c r="J102" s="46" t="s">
        <v>2875</v>
      </c>
      <c r="K102" s="75" t="s">
        <v>2848</v>
      </c>
    </row>
    <row r="103" spans="1:11" ht="90" x14ac:dyDescent="0.25">
      <c r="A103" s="8">
        <v>99</v>
      </c>
      <c r="B103" s="284">
        <v>14</v>
      </c>
      <c r="C103" s="98" t="s">
        <v>2825</v>
      </c>
      <c r="D103" s="102" t="s">
        <v>626</v>
      </c>
      <c r="E103" s="76">
        <v>9</v>
      </c>
      <c r="F103" s="98" t="s">
        <v>1312</v>
      </c>
      <c r="G103" s="228">
        <v>98</v>
      </c>
      <c r="H103" s="228">
        <v>98</v>
      </c>
      <c r="I103" s="229">
        <v>0.48</v>
      </c>
      <c r="J103" s="46" t="s">
        <v>2875</v>
      </c>
      <c r="K103" s="98" t="s">
        <v>661</v>
      </c>
    </row>
    <row r="104" spans="1:11" ht="75" x14ac:dyDescent="0.25">
      <c r="A104" s="8">
        <v>100</v>
      </c>
      <c r="B104" s="284">
        <v>15</v>
      </c>
      <c r="C104" s="98" t="s">
        <v>449</v>
      </c>
      <c r="D104" s="102" t="s">
        <v>436</v>
      </c>
      <c r="E104" s="76">
        <v>9</v>
      </c>
      <c r="F104" s="98" t="s">
        <v>1313</v>
      </c>
      <c r="G104" s="228">
        <v>97</v>
      </c>
      <c r="H104" s="228">
        <v>97</v>
      </c>
      <c r="I104" s="229">
        <v>0.48</v>
      </c>
      <c r="J104" s="46" t="s">
        <v>2875</v>
      </c>
      <c r="K104" s="98" t="s">
        <v>457</v>
      </c>
    </row>
    <row r="105" spans="1:11" ht="75" x14ac:dyDescent="0.25">
      <c r="A105" s="8">
        <v>101</v>
      </c>
      <c r="B105" s="284">
        <v>16</v>
      </c>
      <c r="C105" s="75" t="s">
        <v>697</v>
      </c>
      <c r="D105" s="102" t="s">
        <v>672</v>
      </c>
      <c r="E105" s="76">
        <v>9</v>
      </c>
      <c r="F105" s="76" t="s">
        <v>1314</v>
      </c>
      <c r="G105" s="212">
        <v>95</v>
      </c>
      <c r="H105" s="212">
        <v>95</v>
      </c>
      <c r="I105" s="19">
        <v>0.47</v>
      </c>
      <c r="J105" s="46" t="s">
        <v>2875</v>
      </c>
      <c r="K105" s="75" t="s">
        <v>2848</v>
      </c>
    </row>
    <row r="106" spans="1:11" ht="75" x14ac:dyDescent="0.25">
      <c r="A106" s="8">
        <v>102</v>
      </c>
      <c r="B106" s="284">
        <v>17</v>
      </c>
      <c r="C106" s="183" t="s">
        <v>2737</v>
      </c>
      <c r="D106" s="161" t="s">
        <v>587</v>
      </c>
      <c r="E106" s="76">
        <v>9</v>
      </c>
      <c r="F106" s="98" t="s">
        <v>1315</v>
      </c>
      <c r="G106" s="228">
        <v>92</v>
      </c>
      <c r="H106" s="228">
        <v>92</v>
      </c>
      <c r="I106" s="229">
        <f>H106/204</f>
        <v>0.45098039215686275</v>
      </c>
      <c r="J106" s="46" t="s">
        <v>2875</v>
      </c>
      <c r="K106" s="98" t="s">
        <v>597</v>
      </c>
    </row>
    <row r="107" spans="1:11" ht="75" x14ac:dyDescent="0.25">
      <c r="A107" s="8">
        <v>103</v>
      </c>
      <c r="B107" s="284">
        <v>18</v>
      </c>
      <c r="C107" s="98" t="s">
        <v>2558</v>
      </c>
      <c r="D107" s="102" t="s">
        <v>436</v>
      </c>
      <c r="E107" s="76">
        <v>9</v>
      </c>
      <c r="F107" s="98" t="s">
        <v>1316</v>
      </c>
      <c r="G107" s="228">
        <v>90</v>
      </c>
      <c r="H107" s="228">
        <v>90</v>
      </c>
      <c r="I107" s="229">
        <v>0.44</v>
      </c>
      <c r="J107" s="46" t="s">
        <v>2875</v>
      </c>
      <c r="K107" s="98" t="s">
        <v>457</v>
      </c>
    </row>
    <row r="108" spans="1:11" ht="60" x14ac:dyDescent="0.25">
      <c r="A108" s="8">
        <v>104</v>
      </c>
      <c r="B108" s="284">
        <v>19</v>
      </c>
      <c r="C108" s="98" t="s">
        <v>2483</v>
      </c>
      <c r="D108" s="102" t="s">
        <v>391</v>
      </c>
      <c r="E108" s="76">
        <v>9</v>
      </c>
      <c r="F108" s="98" t="s">
        <v>1317</v>
      </c>
      <c r="G108" s="228">
        <v>87</v>
      </c>
      <c r="H108" s="228">
        <v>87</v>
      </c>
      <c r="I108" s="228">
        <v>43</v>
      </c>
      <c r="J108" s="46" t="s">
        <v>2875</v>
      </c>
      <c r="K108" s="98" t="s">
        <v>398</v>
      </c>
    </row>
    <row r="109" spans="1:11" ht="75" x14ac:dyDescent="0.25">
      <c r="A109" s="8">
        <v>105</v>
      </c>
      <c r="B109" s="284">
        <v>20</v>
      </c>
      <c r="C109" s="98" t="s">
        <v>2689</v>
      </c>
      <c r="D109" s="102" t="s">
        <v>556</v>
      </c>
      <c r="E109" s="76">
        <v>9</v>
      </c>
      <c r="F109" s="98" t="s">
        <v>1318</v>
      </c>
      <c r="G109" s="228">
        <v>86</v>
      </c>
      <c r="H109" s="228">
        <v>86</v>
      </c>
      <c r="I109" s="229">
        <v>0.42</v>
      </c>
      <c r="J109" s="46" t="s">
        <v>2875</v>
      </c>
      <c r="K109" s="98" t="s">
        <v>2690</v>
      </c>
    </row>
    <row r="110" spans="1:11" ht="75" x14ac:dyDescent="0.25">
      <c r="A110" s="8">
        <v>106</v>
      </c>
      <c r="B110" s="284">
        <v>21</v>
      </c>
      <c r="C110" s="75" t="s">
        <v>2597</v>
      </c>
      <c r="D110" s="102" t="s">
        <v>473</v>
      </c>
      <c r="E110" s="76">
        <v>9</v>
      </c>
      <c r="F110" s="98" t="s">
        <v>1319</v>
      </c>
      <c r="G110" s="228">
        <v>79</v>
      </c>
      <c r="H110" s="228">
        <v>79</v>
      </c>
      <c r="I110" s="229">
        <v>0.39</v>
      </c>
      <c r="J110" s="75" t="s">
        <v>2876</v>
      </c>
      <c r="K110" s="98" t="s">
        <v>474</v>
      </c>
    </row>
    <row r="111" spans="1:11" ht="90" x14ac:dyDescent="0.25">
      <c r="A111" s="8">
        <v>107</v>
      </c>
      <c r="B111" s="284">
        <v>22</v>
      </c>
      <c r="C111" s="98" t="s">
        <v>641</v>
      </c>
      <c r="D111" s="102" t="s">
        <v>626</v>
      </c>
      <c r="E111" s="76">
        <v>9</v>
      </c>
      <c r="F111" s="98" t="s">
        <v>1320</v>
      </c>
      <c r="G111" s="228">
        <v>76</v>
      </c>
      <c r="H111" s="228">
        <v>76</v>
      </c>
      <c r="I111" s="229">
        <v>0.38</v>
      </c>
      <c r="J111" s="75" t="s">
        <v>2876</v>
      </c>
      <c r="K111" s="98" t="s">
        <v>661</v>
      </c>
    </row>
    <row r="112" spans="1:11" ht="75" x14ac:dyDescent="0.25">
      <c r="A112" s="8">
        <v>108</v>
      </c>
      <c r="B112" s="284">
        <v>23</v>
      </c>
      <c r="C112" s="98" t="s">
        <v>2712</v>
      </c>
      <c r="D112" s="102" t="s">
        <v>556</v>
      </c>
      <c r="E112" s="76">
        <v>9</v>
      </c>
      <c r="F112" s="98" t="s">
        <v>1321</v>
      </c>
      <c r="G112" s="228">
        <v>75</v>
      </c>
      <c r="H112" s="228">
        <v>75</v>
      </c>
      <c r="I112" s="229">
        <v>0.37</v>
      </c>
      <c r="J112" s="75" t="s">
        <v>2876</v>
      </c>
      <c r="K112" s="98" t="s">
        <v>2690</v>
      </c>
    </row>
    <row r="113" spans="1:11" ht="75" x14ac:dyDescent="0.25">
      <c r="A113" s="8">
        <v>109</v>
      </c>
      <c r="B113" s="284">
        <v>24</v>
      </c>
      <c r="C113" s="98" t="s">
        <v>2559</v>
      </c>
      <c r="D113" s="102" t="s">
        <v>436</v>
      </c>
      <c r="E113" s="76">
        <v>9</v>
      </c>
      <c r="F113" s="98" t="s">
        <v>1322</v>
      </c>
      <c r="G113" s="228">
        <v>74</v>
      </c>
      <c r="H113" s="228">
        <v>74</v>
      </c>
      <c r="I113" s="229">
        <v>0.36</v>
      </c>
      <c r="J113" s="75" t="s">
        <v>2876</v>
      </c>
      <c r="K113" s="98" t="s">
        <v>457</v>
      </c>
    </row>
    <row r="114" spans="1:11" ht="60" x14ac:dyDescent="0.25">
      <c r="A114" s="8">
        <v>110</v>
      </c>
      <c r="B114" s="284">
        <v>25</v>
      </c>
      <c r="C114" s="98" t="s">
        <v>2894</v>
      </c>
      <c r="D114" s="102" t="s">
        <v>702</v>
      </c>
      <c r="E114" s="76">
        <v>9</v>
      </c>
      <c r="F114" s="98" t="s">
        <v>1323</v>
      </c>
      <c r="G114" s="228">
        <v>73</v>
      </c>
      <c r="H114" s="228">
        <v>73</v>
      </c>
      <c r="I114" s="229">
        <f t="shared" ref="I114" si="9">H114/204</f>
        <v>0.35784313725490197</v>
      </c>
      <c r="J114" s="75" t="s">
        <v>2876</v>
      </c>
      <c r="K114" s="98" t="s">
        <v>2888</v>
      </c>
    </row>
    <row r="115" spans="1:11" ht="75" x14ac:dyDescent="0.25">
      <c r="A115" s="8">
        <v>111</v>
      </c>
      <c r="B115" s="284">
        <v>26</v>
      </c>
      <c r="C115" s="98" t="s">
        <v>2538</v>
      </c>
      <c r="D115" s="102" t="s">
        <v>436</v>
      </c>
      <c r="E115" s="76">
        <v>9</v>
      </c>
      <c r="F115" s="98" t="s">
        <v>1324</v>
      </c>
      <c r="G115" s="228">
        <v>69</v>
      </c>
      <c r="H115" s="228">
        <v>69</v>
      </c>
      <c r="I115" s="229">
        <v>0.34</v>
      </c>
      <c r="J115" s="75" t="s">
        <v>2876</v>
      </c>
      <c r="K115" s="98" t="s">
        <v>457</v>
      </c>
    </row>
    <row r="116" spans="1:11" ht="75" x14ac:dyDescent="0.25">
      <c r="A116" s="8">
        <v>112</v>
      </c>
      <c r="B116" s="284">
        <v>27</v>
      </c>
      <c r="C116" s="98" t="s">
        <v>566</v>
      </c>
      <c r="D116" s="102" t="s">
        <v>556</v>
      </c>
      <c r="E116" s="76">
        <v>9</v>
      </c>
      <c r="F116" s="98" t="s">
        <v>1325</v>
      </c>
      <c r="G116" s="228">
        <v>67</v>
      </c>
      <c r="H116" s="228">
        <v>67</v>
      </c>
      <c r="I116" s="229">
        <v>0.32</v>
      </c>
      <c r="J116" s="75" t="s">
        <v>2876</v>
      </c>
      <c r="K116" s="98" t="s">
        <v>2690</v>
      </c>
    </row>
    <row r="117" spans="1:11" ht="75" x14ac:dyDescent="0.25">
      <c r="A117" s="8">
        <v>113</v>
      </c>
      <c r="B117" s="284">
        <v>28</v>
      </c>
      <c r="C117" s="75" t="s">
        <v>2849</v>
      </c>
      <c r="D117" s="102" t="s">
        <v>672</v>
      </c>
      <c r="E117" s="76">
        <v>9</v>
      </c>
      <c r="F117" s="76" t="s">
        <v>1326</v>
      </c>
      <c r="G117" s="212">
        <v>67</v>
      </c>
      <c r="H117" s="212">
        <v>67</v>
      </c>
      <c r="I117" s="19">
        <v>0.33</v>
      </c>
      <c r="J117" s="75" t="s">
        <v>2876</v>
      </c>
      <c r="K117" s="75" t="s">
        <v>2848</v>
      </c>
    </row>
    <row r="118" spans="1:11" ht="75" x14ac:dyDescent="0.25">
      <c r="A118" s="8">
        <v>114</v>
      </c>
      <c r="B118" s="284">
        <v>29</v>
      </c>
      <c r="C118" s="98" t="s">
        <v>434</v>
      </c>
      <c r="D118" s="102" t="s">
        <v>2499</v>
      </c>
      <c r="E118" s="76">
        <v>9</v>
      </c>
      <c r="F118" s="98" t="s">
        <v>1327</v>
      </c>
      <c r="G118" s="228">
        <v>66</v>
      </c>
      <c r="H118" s="228">
        <v>66</v>
      </c>
      <c r="I118" s="229">
        <v>0.32</v>
      </c>
      <c r="J118" s="75" t="s">
        <v>2876</v>
      </c>
      <c r="K118" s="75" t="s">
        <v>427</v>
      </c>
    </row>
    <row r="119" spans="1:11" ht="75" x14ac:dyDescent="0.25">
      <c r="A119" s="8">
        <v>115</v>
      </c>
      <c r="B119" s="284">
        <v>30</v>
      </c>
      <c r="C119" s="98" t="s">
        <v>2560</v>
      </c>
      <c r="D119" s="102" t="s">
        <v>436</v>
      </c>
      <c r="E119" s="76">
        <v>9</v>
      </c>
      <c r="F119" s="98" t="s">
        <v>1328</v>
      </c>
      <c r="G119" s="228">
        <v>59</v>
      </c>
      <c r="H119" s="228">
        <v>59</v>
      </c>
      <c r="I119" s="229">
        <v>0.28999999999999998</v>
      </c>
      <c r="J119" s="75" t="s">
        <v>2876</v>
      </c>
      <c r="K119" s="98" t="s">
        <v>457</v>
      </c>
    </row>
    <row r="120" spans="1:11" ht="45" x14ac:dyDescent="0.25">
      <c r="A120" s="8">
        <v>116</v>
      </c>
      <c r="B120" s="284">
        <v>31</v>
      </c>
      <c r="C120" s="98" t="s">
        <v>2784</v>
      </c>
      <c r="D120" s="102" t="s">
        <v>2781</v>
      </c>
      <c r="E120" s="76">
        <v>9</v>
      </c>
      <c r="F120" s="98" t="s">
        <v>1329</v>
      </c>
      <c r="G120" s="228">
        <v>57</v>
      </c>
      <c r="H120" s="228">
        <v>57</v>
      </c>
      <c r="I120" s="229">
        <v>0.28000000000000003</v>
      </c>
      <c r="J120" s="75" t="s">
        <v>2876</v>
      </c>
      <c r="K120" s="98" t="s">
        <v>2785</v>
      </c>
    </row>
    <row r="121" spans="1:11" ht="75" x14ac:dyDescent="0.25">
      <c r="A121" s="8">
        <v>117</v>
      </c>
      <c r="B121" s="284">
        <v>32</v>
      </c>
      <c r="C121" s="75" t="s">
        <v>433</v>
      </c>
      <c r="D121" s="102" t="s">
        <v>2499</v>
      </c>
      <c r="E121" s="76">
        <v>9</v>
      </c>
      <c r="F121" s="98" t="s">
        <v>1330</v>
      </c>
      <c r="G121" s="228">
        <v>56</v>
      </c>
      <c r="H121" s="228">
        <v>56</v>
      </c>
      <c r="I121" s="231">
        <v>0.27500000000000002</v>
      </c>
      <c r="J121" s="75" t="s">
        <v>2876</v>
      </c>
      <c r="K121" s="75" t="s">
        <v>427</v>
      </c>
    </row>
    <row r="122" spans="1:11" ht="75" x14ac:dyDescent="0.25">
      <c r="A122" s="8">
        <v>118</v>
      </c>
      <c r="B122" s="284">
        <v>33</v>
      </c>
      <c r="C122" s="75" t="s">
        <v>2502</v>
      </c>
      <c r="D122" s="102" t="s">
        <v>2499</v>
      </c>
      <c r="E122" s="76">
        <v>9</v>
      </c>
      <c r="F122" s="98" t="s">
        <v>1331</v>
      </c>
      <c r="G122" s="228">
        <v>52</v>
      </c>
      <c r="H122" s="228">
        <v>52</v>
      </c>
      <c r="I122" s="231">
        <v>0.255</v>
      </c>
      <c r="J122" s="75" t="s">
        <v>2876</v>
      </c>
      <c r="K122" s="75" t="s">
        <v>427</v>
      </c>
    </row>
    <row r="123" spans="1:11" ht="75" x14ac:dyDescent="0.25">
      <c r="A123" s="8">
        <v>119</v>
      </c>
      <c r="B123" s="284">
        <v>34</v>
      </c>
      <c r="C123" s="98" t="s">
        <v>2501</v>
      </c>
      <c r="D123" s="102" t="s">
        <v>2499</v>
      </c>
      <c r="E123" s="76">
        <v>9</v>
      </c>
      <c r="F123" s="98" t="s">
        <v>1332</v>
      </c>
      <c r="G123" s="228">
        <v>43</v>
      </c>
      <c r="H123" s="228">
        <v>43</v>
      </c>
      <c r="I123" s="229">
        <v>0.21</v>
      </c>
      <c r="J123" s="75" t="s">
        <v>2876</v>
      </c>
      <c r="K123" s="75" t="s">
        <v>427</v>
      </c>
    </row>
    <row r="124" spans="1:11" ht="60" x14ac:dyDescent="0.25">
      <c r="A124" s="8">
        <v>120</v>
      </c>
      <c r="B124" s="284">
        <v>35</v>
      </c>
      <c r="C124" s="98" t="s">
        <v>2883</v>
      </c>
      <c r="D124" s="102" t="s">
        <v>702</v>
      </c>
      <c r="E124" s="76">
        <v>9</v>
      </c>
      <c r="F124" s="98" t="s">
        <v>1333</v>
      </c>
      <c r="G124" s="228">
        <v>40</v>
      </c>
      <c r="H124" s="228">
        <v>40</v>
      </c>
      <c r="I124" s="229">
        <f t="shared" ref="I124" si="10">H124/204</f>
        <v>0.19607843137254902</v>
      </c>
      <c r="J124" s="75" t="s">
        <v>2876</v>
      </c>
      <c r="K124" s="98" t="s">
        <v>2888</v>
      </c>
    </row>
    <row r="125" spans="1:11" ht="75" x14ac:dyDescent="0.25">
      <c r="A125" s="8">
        <v>121</v>
      </c>
      <c r="B125" s="284">
        <v>36</v>
      </c>
      <c r="C125" s="98" t="s">
        <v>562</v>
      </c>
      <c r="D125" s="102" t="s">
        <v>556</v>
      </c>
      <c r="E125" s="76">
        <v>9</v>
      </c>
      <c r="F125" s="98" t="s">
        <v>1334</v>
      </c>
      <c r="G125" s="228">
        <v>38</v>
      </c>
      <c r="H125" s="228">
        <v>38</v>
      </c>
      <c r="I125" s="229">
        <v>0.19</v>
      </c>
      <c r="J125" s="75" t="s">
        <v>2876</v>
      </c>
      <c r="K125" s="98" t="s">
        <v>2690</v>
      </c>
    </row>
    <row r="126" spans="1:11" ht="75" x14ac:dyDescent="0.25">
      <c r="A126" s="8">
        <v>122</v>
      </c>
      <c r="B126" s="284">
        <v>37</v>
      </c>
      <c r="C126" s="297" t="s">
        <v>580</v>
      </c>
      <c r="D126" s="230" t="s">
        <v>556</v>
      </c>
      <c r="E126" s="212">
        <v>9</v>
      </c>
      <c r="F126" s="227" t="s">
        <v>1335</v>
      </c>
      <c r="G126" s="228">
        <v>37</v>
      </c>
      <c r="H126" s="228">
        <v>37</v>
      </c>
      <c r="I126" s="229">
        <v>0.19</v>
      </c>
      <c r="J126" s="211" t="s">
        <v>2876</v>
      </c>
      <c r="K126" s="227" t="s">
        <v>2690</v>
      </c>
    </row>
    <row r="127" spans="1:11" ht="75" x14ac:dyDescent="0.25">
      <c r="A127" s="8">
        <v>123</v>
      </c>
      <c r="B127" s="284">
        <v>38</v>
      </c>
      <c r="C127" s="75" t="s">
        <v>679</v>
      </c>
      <c r="D127" s="102" t="s">
        <v>672</v>
      </c>
      <c r="E127" s="76">
        <v>9</v>
      </c>
      <c r="F127" s="76" t="s">
        <v>1336</v>
      </c>
      <c r="G127" s="212">
        <v>35</v>
      </c>
      <c r="H127" s="212">
        <v>35</v>
      </c>
      <c r="I127" s="19">
        <v>0.18</v>
      </c>
      <c r="J127" s="75" t="s">
        <v>2876</v>
      </c>
      <c r="K127" s="75" t="s">
        <v>2848</v>
      </c>
    </row>
    <row r="128" spans="1:11" ht="75" x14ac:dyDescent="0.25">
      <c r="A128" s="8">
        <v>124</v>
      </c>
      <c r="B128" s="284">
        <v>39</v>
      </c>
      <c r="C128" s="98" t="s">
        <v>2713</v>
      </c>
      <c r="D128" s="102" t="s">
        <v>556</v>
      </c>
      <c r="E128" s="76">
        <v>9</v>
      </c>
      <c r="F128" s="98" t="s">
        <v>1337</v>
      </c>
      <c r="G128" s="228">
        <v>33</v>
      </c>
      <c r="H128" s="228">
        <v>33</v>
      </c>
      <c r="I128" s="229">
        <v>0.16</v>
      </c>
      <c r="J128" s="75" t="s">
        <v>2876</v>
      </c>
      <c r="K128" s="98" t="s">
        <v>2690</v>
      </c>
    </row>
    <row r="129" spans="1:12" ht="60" x14ac:dyDescent="0.25">
      <c r="A129" s="8">
        <v>125</v>
      </c>
      <c r="B129" s="284">
        <v>40</v>
      </c>
      <c r="C129" s="98" t="s">
        <v>2465</v>
      </c>
      <c r="D129" s="102" t="s">
        <v>391</v>
      </c>
      <c r="E129" s="76">
        <v>9</v>
      </c>
      <c r="F129" s="98" t="s">
        <v>1338</v>
      </c>
      <c r="G129" s="228">
        <v>30</v>
      </c>
      <c r="H129" s="228">
        <v>30</v>
      </c>
      <c r="I129" s="228">
        <v>15</v>
      </c>
      <c r="J129" s="75" t="s">
        <v>2876</v>
      </c>
      <c r="K129" s="98" t="s">
        <v>398</v>
      </c>
    </row>
    <row r="130" spans="1:12" ht="75" x14ac:dyDescent="0.25">
      <c r="A130" s="8">
        <v>126</v>
      </c>
      <c r="B130" s="284">
        <v>41</v>
      </c>
      <c r="C130" s="75" t="s">
        <v>420</v>
      </c>
      <c r="D130" s="102" t="s">
        <v>2499</v>
      </c>
      <c r="E130" s="76">
        <v>9</v>
      </c>
      <c r="F130" s="98" t="s">
        <v>1339</v>
      </c>
      <c r="G130" s="228">
        <v>29</v>
      </c>
      <c r="H130" s="228">
        <v>29</v>
      </c>
      <c r="I130" s="229">
        <v>0.14000000000000001</v>
      </c>
      <c r="J130" s="75" t="s">
        <v>2876</v>
      </c>
      <c r="K130" s="75" t="s">
        <v>427</v>
      </c>
    </row>
    <row r="131" spans="1:12" ht="75" x14ac:dyDescent="0.25">
      <c r="A131" s="8">
        <v>127</v>
      </c>
      <c r="B131" s="284">
        <v>42</v>
      </c>
      <c r="C131" s="75" t="s">
        <v>553</v>
      </c>
      <c r="D131" s="102" t="s">
        <v>538</v>
      </c>
      <c r="E131" s="76">
        <v>9</v>
      </c>
      <c r="F131" s="98" t="s">
        <v>1340</v>
      </c>
      <c r="G131" s="228">
        <v>12</v>
      </c>
      <c r="H131" s="228">
        <v>12</v>
      </c>
      <c r="I131" s="229">
        <v>0.06</v>
      </c>
      <c r="J131" s="75" t="s">
        <v>2876</v>
      </c>
      <c r="K131" s="75" t="s">
        <v>545</v>
      </c>
    </row>
    <row r="132" spans="1:12" ht="75" x14ac:dyDescent="0.25">
      <c r="A132" s="8">
        <v>128</v>
      </c>
      <c r="B132" s="284">
        <v>43</v>
      </c>
      <c r="C132" s="75" t="s">
        <v>2598</v>
      </c>
      <c r="D132" s="102" t="s">
        <v>473</v>
      </c>
      <c r="E132" s="76">
        <v>9</v>
      </c>
      <c r="F132" s="98" t="s">
        <v>1341</v>
      </c>
      <c r="G132" s="228">
        <v>10</v>
      </c>
      <c r="H132" s="228">
        <v>10</v>
      </c>
      <c r="I132" s="229">
        <v>0.04</v>
      </c>
      <c r="J132" s="75" t="s">
        <v>2876</v>
      </c>
      <c r="K132" s="98" t="s">
        <v>474</v>
      </c>
    </row>
    <row r="133" spans="1:12" ht="75" x14ac:dyDescent="0.25">
      <c r="A133" s="8">
        <v>129</v>
      </c>
      <c r="B133" s="284">
        <v>44</v>
      </c>
      <c r="C133" s="98" t="s">
        <v>2661</v>
      </c>
      <c r="D133" s="102" t="s">
        <v>538</v>
      </c>
      <c r="E133" s="76">
        <v>9</v>
      </c>
      <c r="F133" s="98" t="s">
        <v>1342</v>
      </c>
      <c r="G133" s="228">
        <v>4</v>
      </c>
      <c r="H133" s="228">
        <v>4</v>
      </c>
      <c r="I133" s="229">
        <v>0.02</v>
      </c>
      <c r="J133" s="75" t="s">
        <v>2876</v>
      </c>
      <c r="K133" s="75" t="s">
        <v>545</v>
      </c>
    </row>
    <row r="134" spans="1:12" ht="75" x14ac:dyDescent="0.25">
      <c r="A134" s="8">
        <v>130</v>
      </c>
      <c r="B134" s="284">
        <v>45</v>
      </c>
      <c r="C134" s="98" t="s">
        <v>537</v>
      </c>
      <c r="D134" s="102" t="s">
        <v>538</v>
      </c>
      <c r="E134" s="76">
        <v>9</v>
      </c>
      <c r="F134" s="98" t="s">
        <v>1343</v>
      </c>
      <c r="G134" s="228">
        <v>4</v>
      </c>
      <c r="H134" s="228">
        <v>4</v>
      </c>
      <c r="I134" s="229">
        <v>0.02</v>
      </c>
      <c r="J134" s="75" t="s">
        <v>2876</v>
      </c>
      <c r="K134" s="75" t="s">
        <v>545</v>
      </c>
    </row>
    <row r="135" spans="1:12" ht="75" x14ac:dyDescent="0.25">
      <c r="A135" s="8">
        <v>131</v>
      </c>
      <c r="B135" s="284">
        <v>46</v>
      </c>
      <c r="C135" s="98" t="s">
        <v>2617</v>
      </c>
      <c r="D135" s="102" t="s">
        <v>2608</v>
      </c>
      <c r="E135" s="76">
        <v>9</v>
      </c>
      <c r="F135" s="98" t="s">
        <v>1344</v>
      </c>
      <c r="G135" s="228">
        <v>0</v>
      </c>
      <c r="H135" s="228">
        <v>0</v>
      </c>
      <c r="I135" s="231">
        <v>0</v>
      </c>
      <c r="J135" s="75" t="s">
        <v>2876</v>
      </c>
      <c r="K135" s="98" t="s">
        <v>510</v>
      </c>
    </row>
    <row r="136" spans="1:12" ht="60" x14ac:dyDescent="0.25">
      <c r="A136" s="8">
        <v>132</v>
      </c>
      <c r="B136" s="284">
        <v>47</v>
      </c>
      <c r="C136" s="98" t="s">
        <v>2484</v>
      </c>
      <c r="D136" s="102" t="s">
        <v>391</v>
      </c>
      <c r="E136" s="76">
        <v>9</v>
      </c>
      <c r="F136" s="98" t="s">
        <v>1345</v>
      </c>
      <c r="G136" s="228">
        <v>0</v>
      </c>
      <c r="H136" s="228">
        <v>0</v>
      </c>
      <c r="I136" s="228">
        <v>0</v>
      </c>
      <c r="J136" s="75" t="s">
        <v>2876</v>
      </c>
      <c r="K136" s="98" t="s">
        <v>398</v>
      </c>
    </row>
    <row r="137" spans="1:12" ht="90.75" x14ac:dyDescent="0.3">
      <c r="A137" s="8">
        <v>133</v>
      </c>
      <c r="B137" s="345">
        <v>1</v>
      </c>
      <c r="C137" s="184" t="s">
        <v>669</v>
      </c>
      <c r="D137" s="164" t="s">
        <v>626</v>
      </c>
      <c r="E137" s="78">
        <v>10</v>
      </c>
      <c r="F137" s="47" t="s">
        <v>1347</v>
      </c>
      <c r="G137" s="233">
        <v>200</v>
      </c>
      <c r="H137" s="233">
        <v>200</v>
      </c>
      <c r="I137" s="234">
        <v>0.7</v>
      </c>
      <c r="J137" s="383" t="s">
        <v>2874</v>
      </c>
      <c r="K137" s="184" t="s">
        <v>661</v>
      </c>
      <c r="L137" s="69" t="s">
        <v>1382</v>
      </c>
    </row>
    <row r="138" spans="1:12" ht="90" x14ac:dyDescent="0.25">
      <c r="A138" s="8">
        <v>134</v>
      </c>
      <c r="B138" s="345">
        <v>2</v>
      </c>
      <c r="C138" s="47" t="s">
        <v>2826</v>
      </c>
      <c r="D138" s="115" t="s">
        <v>626</v>
      </c>
      <c r="E138" s="78">
        <v>10</v>
      </c>
      <c r="F138" s="47" t="s">
        <v>1348</v>
      </c>
      <c r="G138" s="233">
        <v>189</v>
      </c>
      <c r="H138" s="233">
        <v>189</v>
      </c>
      <c r="I138" s="234">
        <v>0.66</v>
      </c>
      <c r="J138" s="383" t="s">
        <v>2887</v>
      </c>
      <c r="K138" s="47" t="s">
        <v>661</v>
      </c>
    </row>
    <row r="139" spans="1:12" ht="75" x14ac:dyDescent="0.25">
      <c r="A139" s="8">
        <v>135</v>
      </c>
      <c r="B139" s="345">
        <v>3</v>
      </c>
      <c r="C139" s="77" t="s">
        <v>2594</v>
      </c>
      <c r="D139" s="115" t="s">
        <v>473</v>
      </c>
      <c r="E139" s="78">
        <v>10</v>
      </c>
      <c r="F139" s="47" t="s">
        <v>1349</v>
      </c>
      <c r="G139" s="233">
        <v>185</v>
      </c>
      <c r="H139" s="233">
        <v>185</v>
      </c>
      <c r="I139" s="234">
        <v>0.65</v>
      </c>
      <c r="J139" s="383" t="s">
        <v>2887</v>
      </c>
      <c r="K139" s="47" t="s">
        <v>484</v>
      </c>
    </row>
    <row r="140" spans="1:12" ht="90" x14ac:dyDescent="0.25">
      <c r="A140" s="8">
        <v>136</v>
      </c>
      <c r="B140" s="345">
        <v>4</v>
      </c>
      <c r="C140" s="47" t="s">
        <v>645</v>
      </c>
      <c r="D140" s="115" t="s">
        <v>626</v>
      </c>
      <c r="E140" s="78">
        <v>10</v>
      </c>
      <c r="F140" s="47" t="s">
        <v>1350</v>
      </c>
      <c r="G140" s="233">
        <v>177</v>
      </c>
      <c r="H140" s="233">
        <v>177</v>
      </c>
      <c r="I140" s="234">
        <v>0.62</v>
      </c>
      <c r="J140" s="383" t="s">
        <v>2887</v>
      </c>
      <c r="K140" s="47" t="s">
        <v>661</v>
      </c>
    </row>
    <row r="141" spans="1:12" ht="60" x14ac:dyDescent="0.25">
      <c r="A141" s="8">
        <v>137</v>
      </c>
      <c r="B141" s="345">
        <v>5</v>
      </c>
      <c r="C141" s="47" t="s">
        <v>2895</v>
      </c>
      <c r="D141" s="115" t="s">
        <v>702</v>
      </c>
      <c r="E141" s="78">
        <v>10</v>
      </c>
      <c r="F141" s="47" t="s">
        <v>1351</v>
      </c>
      <c r="G141" s="233">
        <v>177</v>
      </c>
      <c r="H141" s="233">
        <v>177</v>
      </c>
      <c r="I141" s="234">
        <f>H141/285</f>
        <v>0.62105263157894741</v>
      </c>
      <c r="J141" s="383" t="s">
        <v>2887</v>
      </c>
      <c r="K141" s="47" t="s">
        <v>2888</v>
      </c>
    </row>
    <row r="142" spans="1:12" ht="90" x14ac:dyDescent="0.25">
      <c r="A142" s="8">
        <v>138</v>
      </c>
      <c r="B142" s="345">
        <v>6</v>
      </c>
      <c r="C142" s="47" t="s">
        <v>648</v>
      </c>
      <c r="D142" s="115" t="s">
        <v>626</v>
      </c>
      <c r="E142" s="78">
        <v>10</v>
      </c>
      <c r="F142" s="47" t="s">
        <v>1352</v>
      </c>
      <c r="G142" s="233">
        <v>172</v>
      </c>
      <c r="H142" s="233">
        <v>172</v>
      </c>
      <c r="I142" s="234">
        <v>0.6</v>
      </c>
      <c r="J142" s="383" t="s">
        <v>2887</v>
      </c>
      <c r="K142" s="47" t="s">
        <v>661</v>
      </c>
    </row>
    <row r="143" spans="1:12" ht="90" x14ac:dyDescent="0.25">
      <c r="A143" s="8">
        <v>139</v>
      </c>
      <c r="B143" s="345">
        <v>7</v>
      </c>
      <c r="C143" s="47" t="s">
        <v>646</v>
      </c>
      <c r="D143" s="115" t="s">
        <v>626</v>
      </c>
      <c r="E143" s="78">
        <v>10</v>
      </c>
      <c r="F143" s="47" t="s">
        <v>1353</v>
      </c>
      <c r="G143" s="233">
        <v>172</v>
      </c>
      <c r="H143" s="233">
        <v>172</v>
      </c>
      <c r="I143" s="234">
        <v>0.6</v>
      </c>
      <c r="J143" s="383" t="s">
        <v>2887</v>
      </c>
      <c r="K143" s="47" t="s">
        <v>661</v>
      </c>
    </row>
    <row r="144" spans="1:12" ht="75" x14ac:dyDescent="0.25">
      <c r="A144" s="8">
        <v>140</v>
      </c>
      <c r="B144" s="345">
        <v>8</v>
      </c>
      <c r="C144" s="263" t="s">
        <v>2916</v>
      </c>
      <c r="D144" s="263" t="s">
        <v>2838</v>
      </c>
      <c r="E144" s="263">
        <v>10</v>
      </c>
      <c r="F144" s="263" t="s">
        <v>1354</v>
      </c>
      <c r="G144" s="289">
        <v>171</v>
      </c>
      <c r="H144" s="289">
        <v>171</v>
      </c>
      <c r="I144" s="291">
        <v>0.61</v>
      </c>
      <c r="J144" s="375" t="s">
        <v>2887</v>
      </c>
      <c r="K144" s="263" t="s">
        <v>689</v>
      </c>
    </row>
    <row r="145" spans="1:11" ht="60" x14ac:dyDescent="0.25">
      <c r="A145" s="8">
        <v>141</v>
      </c>
      <c r="B145" s="345">
        <v>9</v>
      </c>
      <c r="C145" s="282" t="s">
        <v>400</v>
      </c>
      <c r="D145" s="270" t="s">
        <v>391</v>
      </c>
      <c r="E145" s="289">
        <v>10</v>
      </c>
      <c r="F145" s="282" t="s">
        <v>1355</v>
      </c>
      <c r="G145" s="290">
        <v>168</v>
      </c>
      <c r="H145" s="290">
        <v>168</v>
      </c>
      <c r="I145" s="290">
        <v>59</v>
      </c>
      <c r="J145" s="383" t="s">
        <v>2887</v>
      </c>
      <c r="K145" s="282" t="s">
        <v>398</v>
      </c>
    </row>
    <row r="146" spans="1:11" ht="75" x14ac:dyDescent="0.25">
      <c r="A146" s="8">
        <v>142</v>
      </c>
      <c r="B146" s="345">
        <v>10</v>
      </c>
      <c r="C146" s="263" t="s">
        <v>681</v>
      </c>
      <c r="D146" s="263" t="s">
        <v>2838</v>
      </c>
      <c r="E146" s="263">
        <v>10</v>
      </c>
      <c r="F146" s="263" t="s">
        <v>1356</v>
      </c>
      <c r="G146" s="289">
        <v>167</v>
      </c>
      <c r="H146" s="289">
        <v>167</v>
      </c>
      <c r="I146" s="233">
        <v>59</v>
      </c>
      <c r="J146" s="375" t="s">
        <v>2887</v>
      </c>
      <c r="K146" s="263" t="s">
        <v>689</v>
      </c>
    </row>
    <row r="147" spans="1:11" ht="60" x14ac:dyDescent="0.25">
      <c r="A147" s="8">
        <v>143</v>
      </c>
      <c r="B147" s="345">
        <v>11</v>
      </c>
      <c r="C147" s="47" t="s">
        <v>2485</v>
      </c>
      <c r="D147" s="115" t="s">
        <v>391</v>
      </c>
      <c r="E147" s="78">
        <v>10</v>
      </c>
      <c r="F147" s="47" t="s">
        <v>1357</v>
      </c>
      <c r="G147" s="233">
        <v>167</v>
      </c>
      <c r="H147" s="233">
        <v>167</v>
      </c>
      <c r="I147" s="233">
        <v>59</v>
      </c>
      <c r="J147" s="383" t="s">
        <v>2887</v>
      </c>
      <c r="K147" s="47" t="s">
        <v>398</v>
      </c>
    </row>
    <row r="148" spans="1:11" ht="75" x14ac:dyDescent="0.25">
      <c r="A148" s="8">
        <v>144</v>
      </c>
      <c r="B148" s="345">
        <v>12</v>
      </c>
      <c r="C148" s="47" t="s">
        <v>506</v>
      </c>
      <c r="D148" s="115" t="s">
        <v>2608</v>
      </c>
      <c r="E148" s="78">
        <v>10</v>
      </c>
      <c r="F148" s="47" t="s">
        <v>1358</v>
      </c>
      <c r="G148" s="233">
        <v>166</v>
      </c>
      <c r="H148" s="233">
        <v>166</v>
      </c>
      <c r="I148" s="167">
        <v>0.57999999999999996</v>
      </c>
      <c r="J148" s="383" t="s">
        <v>2887</v>
      </c>
      <c r="K148" s="47" t="s">
        <v>510</v>
      </c>
    </row>
    <row r="149" spans="1:11" ht="75" x14ac:dyDescent="0.25">
      <c r="A149" s="8">
        <v>145</v>
      </c>
      <c r="B149" s="345">
        <v>13</v>
      </c>
      <c r="C149" s="47" t="s">
        <v>505</v>
      </c>
      <c r="D149" s="115" t="s">
        <v>2608</v>
      </c>
      <c r="E149" s="78">
        <v>10</v>
      </c>
      <c r="F149" s="47" t="s">
        <v>1359</v>
      </c>
      <c r="G149" s="233">
        <v>166</v>
      </c>
      <c r="H149" s="233">
        <v>166</v>
      </c>
      <c r="I149" s="167">
        <v>0.57999999999999996</v>
      </c>
      <c r="J149" s="383" t="s">
        <v>2887</v>
      </c>
      <c r="K149" s="47" t="s">
        <v>510</v>
      </c>
    </row>
    <row r="150" spans="1:11" ht="75" x14ac:dyDescent="0.25">
      <c r="A150" s="8">
        <v>146</v>
      </c>
      <c r="B150" s="345">
        <v>14</v>
      </c>
      <c r="C150" s="47" t="s">
        <v>513</v>
      </c>
      <c r="D150" s="115" t="s">
        <v>2608</v>
      </c>
      <c r="E150" s="78">
        <v>10</v>
      </c>
      <c r="F150" s="47" t="s">
        <v>1360</v>
      </c>
      <c r="G150" s="233">
        <v>166</v>
      </c>
      <c r="H150" s="233">
        <v>166</v>
      </c>
      <c r="I150" s="167">
        <v>0.57999999999999996</v>
      </c>
      <c r="J150" s="383" t="s">
        <v>2887</v>
      </c>
      <c r="K150" s="47" t="s">
        <v>510</v>
      </c>
    </row>
    <row r="151" spans="1:11" ht="90" x14ac:dyDescent="0.25">
      <c r="A151" s="8">
        <v>147</v>
      </c>
      <c r="B151" s="345">
        <v>15</v>
      </c>
      <c r="C151" s="47" t="s">
        <v>650</v>
      </c>
      <c r="D151" s="115" t="s">
        <v>626</v>
      </c>
      <c r="E151" s="78">
        <v>10</v>
      </c>
      <c r="F151" s="47" t="s">
        <v>1361</v>
      </c>
      <c r="G151" s="233">
        <v>161</v>
      </c>
      <c r="H151" s="233">
        <v>161</v>
      </c>
      <c r="I151" s="234">
        <v>0.56000000000000005</v>
      </c>
      <c r="J151" s="383" t="s">
        <v>2887</v>
      </c>
      <c r="K151" s="47" t="s">
        <v>661</v>
      </c>
    </row>
    <row r="152" spans="1:11" ht="75" x14ac:dyDescent="0.25">
      <c r="A152" s="8">
        <v>148</v>
      </c>
      <c r="B152" s="345">
        <v>16</v>
      </c>
      <c r="C152" s="263" t="s">
        <v>2917</v>
      </c>
      <c r="D152" s="263" t="s">
        <v>2838</v>
      </c>
      <c r="E152" s="263">
        <v>10</v>
      </c>
      <c r="F152" s="263" t="s">
        <v>1362</v>
      </c>
      <c r="G152" s="289">
        <v>157</v>
      </c>
      <c r="H152" s="289">
        <v>157</v>
      </c>
      <c r="I152" s="291">
        <v>0.55000000000000004</v>
      </c>
      <c r="J152" s="375" t="s">
        <v>2887</v>
      </c>
      <c r="K152" s="263" t="s">
        <v>689</v>
      </c>
    </row>
    <row r="153" spans="1:11" ht="90" x14ac:dyDescent="0.25">
      <c r="A153" s="8">
        <v>149</v>
      </c>
      <c r="B153" s="345">
        <v>17</v>
      </c>
      <c r="C153" s="47" t="s">
        <v>2818</v>
      </c>
      <c r="D153" s="115" t="s">
        <v>626</v>
      </c>
      <c r="E153" s="78">
        <v>10</v>
      </c>
      <c r="F153" s="47" t="s">
        <v>1363</v>
      </c>
      <c r="G153" s="233">
        <v>154</v>
      </c>
      <c r="H153" s="233">
        <v>154</v>
      </c>
      <c r="I153" s="234">
        <v>0.54</v>
      </c>
      <c r="J153" s="383" t="s">
        <v>2887</v>
      </c>
      <c r="K153" s="47" t="s">
        <v>661</v>
      </c>
    </row>
    <row r="154" spans="1:11" ht="75" x14ac:dyDescent="0.25">
      <c r="A154" s="8">
        <v>150</v>
      </c>
      <c r="B154" s="345">
        <v>18</v>
      </c>
      <c r="C154" s="47" t="s">
        <v>2714</v>
      </c>
      <c r="D154" s="115" t="s">
        <v>556</v>
      </c>
      <c r="E154" s="78">
        <v>10</v>
      </c>
      <c r="F154" s="47" t="s">
        <v>1364</v>
      </c>
      <c r="G154" s="233">
        <v>153</v>
      </c>
      <c r="H154" s="233">
        <v>153</v>
      </c>
      <c r="I154" s="234">
        <v>0.54</v>
      </c>
      <c r="J154" s="47" t="s">
        <v>2876</v>
      </c>
      <c r="K154" s="47" t="s">
        <v>2690</v>
      </c>
    </row>
    <row r="155" spans="1:11" ht="75" x14ac:dyDescent="0.25">
      <c r="A155" s="8">
        <v>151</v>
      </c>
      <c r="B155" s="345">
        <v>19</v>
      </c>
      <c r="C155" s="77" t="s">
        <v>486</v>
      </c>
      <c r="D155" s="115" t="s">
        <v>473</v>
      </c>
      <c r="E155" s="78">
        <v>10</v>
      </c>
      <c r="F155" s="47" t="s">
        <v>1365</v>
      </c>
      <c r="G155" s="233">
        <v>136</v>
      </c>
      <c r="H155" s="233">
        <v>136</v>
      </c>
      <c r="I155" s="234">
        <v>0.48</v>
      </c>
      <c r="J155" s="47" t="s">
        <v>2876</v>
      </c>
      <c r="K155" s="47" t="s">
        <v>484</v>
      </c>
    </row>
    <row r="156" spans="1:11" ht="75" x14ac:dyDescent="0.25">
      <c r="A156" s="8">
        <v>152</v>
      </c>
      <c r="B156" s="345">
        <v>20</v>
      </c>
      <c r="C156" s="263" t="s">
        <v>2918</v>
      </c>
      <c r="D156" s="263" t="s">
        <v>2838</v>
      </c>
      <c r="E156" s="263">
        <v>10</v>
      </c>
      <c r="F156" s="263" t="s">
        <v>1366</v>
      </c>
      <c r="G156" s="289">
        <v>135</v>
      </c>
      <c r="H156" s="289">
        <v>135</v>
      </c>
      <c r="I156" s="291">
        <v>0.47</v>
      </c>
      <c r="J156" s="263" t="s">
        <v>2876</v>
      </c>
      <c r="K156" s="263" t="s">
        <v>689</v>
      </c>
    </row>
    <row r="157" spans="1:11" ht="75" x14ac:dyDescent="0.25">
      <c r="A157" s="8">
        <v>153</v>
      </c>
      <c r="B157" s="345">
        <v>21</v>
      </c>
      <c r="C157" s="47" t="s">
        <v>573</v>
      </c>
      <c r="D157" s="115" t="s">
        <v>556</v>
      </c>
      <c r="E157" s="78">
        <v>10</v>
      </c>
      <c r="F157" s="47" t="s">
        <v>1367</v>
      </c>
      <c r="G157" s="233">
        <v>132</v>
      </c>
      <c r="H157" s="233">
        <v>132</v>
      </c>
      <c r="I157" s="234">
        <v>0.46</v>
      </c>
      <c r="J157" s="47" t="s">
        <v>2876</v>
      </c>
      <c r="K157" s="47" t="s">
        <v>2690</v>
      </c>
    </row>
    <row r="158" spans="1:11" ht="75" x14ac:dyDescent="0.25">
      <c r="A158" s="8">
        <v>154</v>
      </c>
      <c r="B158" s="345">
        <v>22</v>
      </c>
      <c r="C158" s="77" t="s">
        <v>522</v>
      </c>
      <c r="D158" s="115" t="s">
        <v>523</v>
      </c>
      <c r="E158" s="78">
        <v>10</v>
      </c>
      <c r="F158" s="47" t="s">
        <v>1368</v>
      </c>
      <c r="G158" s="233">
        <v>130</v>
      </c>
      <c r="H158" s="233">
        <v>130</v>
      </c>
      <c r="I158" s="234">
        <v>0.46</v>
      </c>
      <c r="J158" s="47" t="s">
        <v>2876</v>
      </c>
      <c r="K158" s="77" t="s">
        <v>531</v>
      </c>
    </row>
    <row r="159" spans="1:11" ht="75" x14ac:dyDescent="0.25">
      <c r="A159" s="8">
        <v>155</v>
      </c>
      <c r="B159" s="345">
        <v>23</v>
      </c>
      <c r="C159" s="77" t="s">
        <v>2599</v>
      </c>
      <c r="D159" s="115" t="s">
        <v>473</v>
      </c>
      <c r="E159" s="78">
        <v>10</v>
      </c>
      <c r="F159" s="47" t="s">
        <v>1369</v>
      </c>
      <c r="G159" s="233">
        <v>127</v>
      </c>
      <c r="H159" s="233">
        <v>127</v>
      </c>
      <c r="I159" s="234">
        <v>0.45</v>
      </c>
      <c r="J159" s="47" t="s">
        <v>2876</v>
      </c>
      <c r="K159" s="47" t="s">
        <v>484</v>
      </c>
    </row>
    <row r="160" spans="1:11" ht="75" x14ac:dyDescent="0.25">
      <c r="A160" s="8">
        <v>156</v>
      </c>
      <c r="B160" s="345">
        <v>24</v>
      </c>
      <c r="C160" s="77" t="s">
        <v>495</v>
      </c>
      <c r="D160" s="115" t="s">
        <v>473</v>
      </c>
      <c r="E160" s="78">
        <v>10</v>
      </c>
      <c r="F160" s="47" t="s">
        <v>1370</v>
      </c>
      <c r="G160" s="233">
        <v>126</v>
      </c>
      <c r="H160" s="233">
        <v>126</v>
      </c>
      <c r="I160" s="234">
        <v>0.44</v>
      </c>
      <c r="J160" s="47" t="s">
        <v>2876</v>
      </c>
      <c r="K160" s="47" t="s">
        <v>484</v>
      </c>
    </row>
    <row r="161" spans="1:12" ht="75" x14ac:dyDescent="0.25">
      <c r="A161" s="8">
        <v>157</v>
      </c>
      <c r="B161" s="345">
        <v>25</v>
      </c>
      <c r="C161" s="47" t="s">
        <v>452</v>
      </c>
      <c r="D161" s="90" t="s">
        <v>436</v>
      </c>
      <c r="E161" s="78">
        <v>10</v>
      </c>
      <c r="F161" s="47" t="s">
        <v>1371</v>
      </c>
      <c r="G161" s="233">
        <v>115</v>
      </c>
      <c r="H161" s="233">
        <v>115</v>
      </c>
      <c r="I161" s="234">
        <v>0.4</v>
      </c>
      <c r="J161" s="47" t="s">
        <v>2876</v>
      </c>
      <c r="K161" s="47" t="s">
        <v>2536</v>
      </c>
    </row>
    <row r="162" spans="1:12" ht="90" x14ac:dyDescent="0.25">
      <c r="A162" s="8">
        <v>158</v>
      </c>
      <c r="B162" s="345">
        <v>26</v>
      </c>
      <c r="C162" s="47" t="s">
        <v>668</v>
      </c>
      <c r="D162" s="115" t="s">
        <v>626</v>
      </c>
      <c r="E162" s="78">
        <v>10</v>
      </c>
      <c r="F162" s="47" t="s">
        <v>1372</v>
      </c>
      <c r="G162" s="233">
        <v>100</v>
      </c>
      <c r="H162" s="233">
        <v>100</v>
      </c>
      <c r="I162" s="234">
        <v>0.35</v>
      </c>
      <c r="J162" s="47" t="s">
        <v>2876</v>
      </c>
      <c r="K162" s="47" t="s">
        <v>661</v>
      </c>
    </row>
    <row r="163" spans="1:12" ht="75" x14ac:dyDescent="0.25">
      <c r="A163" s="8">
        <v>159</v>
      </c>
      <c r="B163" s="345">
        <v>27</v>
      </c>
      <c r="C163" s="77" t="s">
        <v>524</v>
      </c>
      <c r="D163" s="115" t="s">
        <v>523</v>
      </c>
      <c r="E163" s="78">
        <v>10</v>
      </c>
      <c r="F163" s="47" t="s">
        <v>1373</v>
      </c>
      <c r="G163" s="233">
        <v>96</v>
      </c>
      <c r="H163" s="233">
        <v>96</v>
      </c>
      <c r="I163" s="234">
        <v>0.34</v>
      </c>
      <c r="J163" s="47" t="s">
        <v>2876</v>
      </c>
      <c r="K163" s="77" t="s">
        <v>531</v>
      </c>
    </row>
    <row r="164" spans="1:12" ht="75" x14ac:dyDescent="0.25">
      <c r="A164" s="8">
        <v>160</v>
      </c>
      <c r="B164" s="345">
        <v>28</v>
      </c>
      <c r="C164" s="77" t="s">
        <v>527</v>
      </c>
      <c r="D164" s="115" t="s">
        <v>523</v>
      </c>
      <c r="E164" s="78">
        <v>10</v>
      </c>
      <c r="F164" s="47" t="s">
        <v>1374</v>
      </c>
      <c r="G164" s="233">
        <v>93</v>
      </c>
      <c r="H164" s="233">
        <v>93</v>
      </c>
      <c r="I164" s="234">
        <v>0.33</v>
      </c>
      <c r="J164" s="47" t="s">
        <v>2876</v>
      </c>
      <c r="K164" s="77" t="s">
        <v>531</v>
      </c>
    </row>
    <row r="165" spans="1:12" ht="75" x14ac:dyDescent="0.25">
      <c r="A165" s="8">
        <v>161</v>
      </c>
      <c r="B165" s="345">
        <v>29</v>
      </c>
      <c r="C165" s="47" t="s">
        <v>2561</v>
      </c>
      <c r="D165" s="90" t="s">
        <v>436</v>
      </c>
      <c r="E165" s="78">
        <v>10</v>
      </c>
      <c r="F165" s="47" t="s">
        <v>1375</v>
      </c>
      <c r="G165" s="233">
        <v>73</v>
      </c>
      <c r="H165" s="233">
        <v>73</v>
      </c>
      <c r="I165" s="234">
        <v>0.26</v>
      </c>
      <c r="J165" s="47" t="s">
        <v>2876</v>
      </c>
      <c r="K165" s="47" t="s">
        <v>2536</v>
      </c>
    </row>
    <row r="166" spans="1:12" ht="75" x14ac:dyDescent="0.25">
      <c r="A166" s="8">
        <v>162</v>
      </c>
      <c r="B166" s="345">
        <v>30</v>
      </c>
      <c r="C166" s="77" t="s">
        <v>485</v>
      </c>
      <c r="D166" s="115" t="s">
        <v>473</v>
      </c>
      <c r="E166" s="78">
        <v>10</v>
      </c>
      <c r="F166" s="47" t="s">
        <v>1376</v>
      </c>
      <c r="G166" s="233">
        <v>62</v>
      </c>
      <c r="H166" s="233">
        <v>62</v>
      </c>
      <c r="I166" s="234">
        <v>0.22</v>
      </c>
      <c r="J166" s="47" t="s">
        <v>2876</v>
      </c>
      <c r="K166" s="47" t="s">
        <v>484</v>
      </c>
    </row>
    <row r="167" spans="1:12" ht="60" x14ac:dyDescent="0.25">
      <c r="A167" s="8">
        <v>163</v>
      </c>
      <c r="B167" s="345">
        <v>31</v>
      </c>
      <c r="C167" s="47" t="s">
        <v>704</v>
      </c>
      <c r="D167" s="115" t="s">
        <v>702</v>
      </c>
      <c r="E167" s="78">
        <v>10</v>
      </c>
      <c r="F167" s="47" t="s">
        <v>1377</v>
      </c>
      <c r="G167" s="233">
        <v>53</v>
      </c>
      <c r="H167" s="233">
        <v>53</v>
      </c>
      <c r="I167" s="234">
        <f>H167/285</f>
        <v>0.18596491228070175</v>
      </c>
      <c r="J167" s="47" t="s">
        <v>2876</v>
      </c>
      <c r="K167" s="47" t="s">
        <v>2888</v>
      </c>
    </row>
    <row r="168" spans="1:12" ht="75" x14ac:dyDescent="0.25">
      <c r="A168" s="8">
        <v>164</v>
      </c>
      <c r="B168" s="345">
        <v>32</v>
      </c>
      <c r="C168" s="77" t="s">
        <v>2573</v>
      </c>
      <c r="D168" s="115" t="s">
        <v>473</v>
      </c>
      <c r="E168" s="78">
        <v>10</v>
      </c>
      <c r="F168" s="47" t="s">
        <v>1378</v>
      </c>
      <c r="G168" s="233">
        <v>48</v>
      </c>
      <c r="H168" s="233">
        <v>48</v>
      </c>
      <c r="I168" s="234">
        <v>0.17</v>
      </c>
      <c r="J168" s="47" t="s">
        <v>2876</v>
      </c>
      <c r="K168" s="47" t="s">
        <v>484</v>
      </c>
    </row>
    <row r="169" spans="1:12" ht="75" x14ac:dyDescent="0.25">
      <c r="A169" s="8">
        <v>165</v>
      </c>
      <c r="B169" s="345">
        <v>33</v>
      </c>
      <c r="C169" s="77" t="s">
        <v>528</v>
      </c>
      <c r="D169" s="115" t="s">
        <v>523</v>
      </c>
      <c r="E169" s="78">
        <v>10</v>
      </c>
      <c r="F169" s="47" t="s">
        <v>1379</v>
      </c>
      <c r="G169" s="233">
        <v>44</v>
      </c>
      <c r="H169" s="233">
        <v>44</v>
      </c>
      <c r="I169" s="234">
        <v>0.15</v>
      </c>
      <c r="J169" s="47" t="s">
        <v>2876</v>
      </c>
      <c r="K169" s="77" t="s">
        <v>531</v>
      </c>
    </row>
    <row r="170" spans="1:12" ht="75" x14ac:dyDescent="0.25">
      <c r="A170" s="8">
        <v>166</v>
      </c>
      <c r="B170" s="345">
        <v>34</v>
      </c>
      <c r="C170" s="47" t="s">
        <v>600</v>
      </c>
      <c r="D170" s="164" t="s">
        <v>587</v>
      </c>
      <c r="E170" s="78">
        <v>10</v>
      </c>
      <c r="F170" s="47" t="s">
        <v>1380</v>
      </c>
      <c r="G170" s="233">
        <v>29</v>
      </c>
      <c r="H170" s="233">
        <v>29</v>
      </c>
      <c r="I170" s="234">
        <f>H170/285</f>
        <v>0.10175438596491228</v>
      </c>
      <c r="J170" s="47" t="s">
        <v>2876</v>
      </c>
      <c r="K170" s="47" t="s">
        <v>595</v>
      </c>
    </row>
    <row r="171" spans="1:12" ht="75" x14ac:dyDescent="0.25">
      <c r="A171" s="8">
        <v>167</v>
      </c>
      <c r="B171" s="345">
        <v>35</v>
      </c>
      <c r="C171" s="77" t="s">
        <v>2513</v>
      </c>
      <c r="D171" s="115" t="s">
        <v>2499</v>
      </c>
      <c r="E171" s="78">
        <v>10</v>
      </c>
      <c r="F171" s="47" t="s">
        <v>1381</v>
      </c>
      <c r="G171" s="233">
        <v>7</v>
      </c>
      <c r="H171" s="233">
        <v>7</v>
      </c>
      <c r="I171" s="167">
        <v>2.5000000000000001E-2</v>
      </c>
      <c r="J171" s="47" t="s">
        <v>2876</v>
      </c>
      <c r="K171" s="77" t="s">
        <v>424</v>
      </c>
    </row>
    <row r="172" spans="1:12" ht="90.75" x14ac:dyDescent="0.3">
      <c r="A172" s="8">
        <v>168</v>
      </c>
      <c r="B172" s="304">
        <v>1</v>
      </c>
      <c r="C172" s="377" t="s">
        <v>654</v>
      </c>
      <c r="D172" s="178" t="s">
        <v>626</v>
      </c>
      <c r="E172" s="79">
        <v>11</v>
      </c>
      <c r="F172" s="144" t="s">
        <v>1383</v>
      </c>
      <c r="G172" s="266">
        <v>261</v>
      </c>
      <c r="H172" s="266">
        <v>261</v>
      </c>
      <c r="I172" s="254">
        <v>0.71</v>
      </c>
      <c r="J172" s="377" t="s">
        <v>2874</v>
      </c>
      <c r="K172" s="144" t="s">
        <v>661</v>
      </c>
      <c r="L172" s="69" t="s">
        <v>1416</v>
      </c>
    </row>
    <row r="173" spans="1:12" ht="75" x14ac:dyDescent="0.25">
      <c r="A173" s="8">
        <v>169</v>
      </c>
      <c r="B173" s="304">
        <v>2</v>
      </c>
      <c r="C173" s="377" t="s">
        <v>463</v>
      </c>
      <c r="D173" s="178" t="s">
        <v>436</v>
      </c>
      <c r="E173" s="79">
        <v>11</v>
      </c>
      <c r="F173" s="144" t="s">
        <v>1384</v>
      </c>
      <c r="G173" s="266">
        <v>250</v>
      </c>
      <c r="H173" s="266">
        <v>250</v>
      </c>
      <c r="I173" s="254">
        <v>0.68</v>
      </c>
      <c r="J173" s="377" t="s">
        <v>2875</v>
      </c>
      <c r="K173" s="144" t="s">
        <v>2536</v>
      </c>
    </row>
    <row r="174" spans="1:12" ht="75" x14ac:dyDescent="0.25">
      <c r="A174" s="8">
        <v>170</v>
      </c>
      <c r="B174" s="304">
        <v>3</v>
      </c>
      <c r="C174" s="185" t="s">
        <v>593</v>
      </c>
      <c r="D174" s="147" t="s">
        <v>587</v>
      </c>
      <c r="E174" s="79">
        <v>11</v>
      </c>
      <c r="F174" s="144" t="s">
        <v>1385</v>
      </c>
      <c r="G174" s="266">
        <v>221</v>
      </c>
      <c r="H174" s="266">
        <v>221</v>
      </c>
      <c r="I174" s="254">
        <f>H174/370</f>
        <v>0.5972972972972973</v>
      </c>
      <c r="J174" s="377" t="s">
        <v>2875</v>
      </c>
      <c r="K174" s="144" t="s">
        <v>602</v>
      </c>
    </row>
    <row r="175" spans="1:12" ht="45" x14ac:dyDescent="0.25">
      <c r="A175" s="8">
        <v>171</v>
      </c>
      <c r="B175" s="304">
        <v>4</v>
      </c>
      <c r="C175" s="144" t="s">
        <v>733</v>
      </c>
      <c r="D175" s="178" t="s">
        <v>2781</v>
      </c>
      <c r="E175" s="79">
        <v>11</v>
      </c>
      <c r="F175" s="144" t="s">
        <v>1386</v>
      </c>
      <c r="G175" s="266">
        <v>217</v>
      </c>
      <c r="H175" s="266">
        <v>217</v>
      </c>
      <c r="I175" s="159">
        <v>0.58640000000000003</v>
      </c>
      <c r="J175" s="377" t="s">
        <v>2875</v>
      </c>
      <c r="K175" s="144" t="s">
        <v>2789</v>
      </c>
    </row>
    <row r="176" spans="1:12" ht="75" x14ac:dyDescent="0.25">
      <c r="A176" s="8">
        <v>172</v>
      </c>
      <c r="B176" s="304">
        <v>5</v>
      </c>
      <c r="C176" s="144" t="s">
        <v>508</v>
      </c>
      <c r="D176" s="178" t="s">
        <v>2608</v>
      </c>
      <c r="E176" s="79">
        <v>11</v>
      </c>
      <c r="F176" s="144" t="s">
        <v>1387</v>
      </c>
      <c r="G176" s="266">
        <v>215</v>
      </c>
      <c r="H176" s="266">
        <v>215</v>
      </c>
      <c r="I176" s="159">
        <v>0.57999999999999996</v>
      </c>
      <c r="J176" s="377" t="s">
        <v>2875</v>
      </c>
      <c r="K176" s="144" t="s">
        <v>510</v>
      </c>
    </row>
    <row r="177" spans="1:11" ht="60" x14ac:dyDescent="0.25">
      <c r="A177" s="8">
        <v>173</v>
      </c>
      <c r="B177" s="304">
        <v>6</v>
      </c>
      <c r="C177" s="144" t="s">
        <v>705</v>
      </c>
      <c r="D177" s="178" t="s">
        <v>702</v>
      </c>
      <c r="E177" s="79">
        <v>11</v>
      </c>
      <c r="F177" s="144" t="s">
        <v>1388</v>
      </c>
      <c r="G177" s="266">
        <v>207</v>
      </c>
      <c r="H177" s="266">
        <v>207</v>
      </c>
      <c r="I177" s="254">
        <f>H177/370</f>
        <v>0.55945945945945941</v>
      </c>
      <c r="J177" s="377" t="s">
        <v>2875</v>
      </c>
      <c r="K177" s="144" t="s">
        <v>2888</v>
      </c>
    </row>
    <row r="178" spans="1:11" ht="60" x14ac:dyDescent="0.25">
      <c r="A178" s="8">
        <v>174</v>
      </c>
      <c r="B178" s="304">
        <v>7</v>
      </c>
      <c r="C178" s="144" t="s">
        <v>714</v>
      </c>
      <c r="D178" s="178" t="s">
        <v>702</v>
      </c>
      <c r="E178" s="79">
        <v>11</v>
      </c>
      <c r="F178" s="144" t="s">
        <v>1389</v>
      </c>
      <c r="G178" s="266">
        <v>190</v>
      </c>
      <c r="H178" s="266">
        <v>190</v>
      </c>
      <c r="I178" s="254">
        <f t="shared" ref="I178" si="11">H178/370</f>
        <v>0.51351351351351349</v>
      </c>
      <c r="J178" s="377" t="s">
        <v>2875</v>
      </c>
      <c r="K178" s="144" t="s">
        <v>2888</v>
      </c>
    </row>
    <row r="179" spans="1:11" ht="75" x14ac:dyDescent="0.25">
      <c r="A179" s="8">
        <v>175</v>
      </c>
      <c r="B179" s="304">
        <v>8</v>
      </c>
      <c r="C179" s="144" t="s">
        <v>2562</v>
      </c>
      <c r="D179" s="178" t="s">
        <v>436</v>
      </c>
      <c r="E179" s="79">
        <v>11</v>
      </c>
      <c r="F179" s="144" t="s">
        <v>1390</v>
      </c>
      <c r="G179" s="266">
        <v>188</v>
      </c>
      <c r="H179" s="266">
        <v>188</v>
      </c>
      <c r="I179" s="254">
        <v>0.51</v>
      </c>
      <c r="J179" s="377" t="s">
        <v>2875</v>
      </c>
      <c r="K179" s="144" t="s">
        <v>2536</v>
      </c>
    </row>
    <row r="180" spans="1:11" ht="60" x14ac:dyDescent="0.25">
      <c r="A180" s="8">
        <v>176</v>
      </c>
      <c r="B180" s="304">
        <v>9</v>
      </c>
      <c r="C180" s="144" t="s">
        <v>706</v>
      </c>
      <c r="D180" s="178" t="s">
        <v>702</v>
      </c>
      <c r="E180" s="79">
        <v>11</v>
      </c>
      <c r="F180" s="144" t="s">
        <v>1391</v>
      </c>
      <c r="G180" s="266">
        <v>186</v>
      </c>
      <c r="H180" s="266">
        <v>186</v>
      </c>
      <c r="I180" s="254">
        <f t="shared" ref="I180" si="12">H180/370</f>
        <v>0.50270270270270268</v>
      </c>
      <c r="J180" s="377" t="s">
        <v>2875</v>
      </c>
      <c r="K180" s="144" t="s">
        <v>2888</v>
      </c>
    </row>
    <row r="181" spans="1:11" ht="75" x14ac:dyDescent="0.25">
      <c r="A181" s="8">
        <v>177</v>
      </c>
      <c r="B181" s="304">
        <v>10</v>
      </c>
      <c r="C181" s="144" t="s">
        <v>2615</v>
      </c>
      <c r="D181" s="178" t="s">
        <v>2608</v>
      </c>
      <c r="E181" s="79">
        <v>11</v>
      </c>
      <c r="F181" s="144" t="s">
        <v>1392</v>
      </c>
      <c r="G181" s="266">
        <v>172</v>
      </c>
      <c r="H181" s="266">
        <v>172</v>
      </c>
      <c r="I181" s="159">
        <v>0.46</v>
      </c>
      <c r="J181" s="377" t="s">
        <v>2875</v>
      </c>
      <c r="K181" s="144" t="s">
        <v>510</v>
      </c>
    </row>
    <row r="182" spans="1:11" ht="60" x14ac:dyDescent="0.25">
      <c r="A182" s="8">
        <v>178</v>
      </c>
      <c r="B182" s="304">
        <v>11</v>
      </c>
      <c r="C182" s="144" t="s">
        <v>2873</v>
      </c>
      <c r="D182" s="178" t="s">
        <v>702</v>
      </c>
      <c r="E182" s="79">
        <v>11</v>
      </c>
      <c r="F182" s="144" t="s">
        <v>1393</v>
      </c>
      <c r="G182" s="266">
        <v>170</v>
      </c>
      <c r="H182" s="266">
        <v>170</v>
      </c>
      <c r="I182" s="254">
        <f t="shared" ref="I182" si="13">H182/370</f>
        <v>0.45945945945945948</v>
      </c>
      <c r="J182" s="377" t="s">
        <v>2875</v>
      </c>
      <c r="K182" s="144" t="s">
        <v>2888</v>
      </c>
    </row>
    <row r="183" spans="1:11" ht="75" x14ac:dyDescent="0.25">
      <c r="A183" s="8">
        <v>179</v>
      </c>
      <c r="B183" s="304">
        <v>12</v>
      </c>
      <c r="C183" s="144" t="s">
        <v>2618</v>
      </c>
      <c r="D183" s="178" t="s">
        <v>2608</v>
      </c>
      <c r="E183" s="79">
        <v>11</v>
      </c>
      <c r="F183" s="144" t="s">
        <v>1394</v>
      </c>
      <c r="G183" s="266">
        <v>162</v>
      </c>
      <c r="H183" s="266">
        <v>162</v>
      </c>
      <c r="I183" s="159">
        <v>0.44</v>
      </c>
      <c r="J183" s="377" t="s">
        <v>2875</v>
      </c>
      <c r="K183" s="144" t="s">
        <v>510</v>
      </c>
    </row>
    <row r="184" spans="1:11" ht="60" x14ac:dyDescent="0.25">
      <c r="A184" s="8">
        <v>180</v>
      </c>
      <c r="B184" s="304">
        <v>13</v>
      </c>
      <c r="C184" s="144" t="s">
        <v>717</v>
      </c>
      <c r="D184" s="178" t="s">
        <v>702</v>
      </c>
      <c r="E184" s="79">
        <v>11</v>
      </c>
      <c r="F184" s="144" t="s">
        <v>1395</v>
      </c>
      <c r="G184" s="266">
        <v>158</v>
      </c>
      <c r="H184" s="266">
        <v>158</v>
      </c>
      <c r="I184" s="254">
        <f t="shared" ref="I184" si="14">H184/370</f>
        <v>0.42702702702702705</v>
      </c>
      <c r="J184" s="377" t="s">
        <v>2875</v>
      </c>
      <c r="K184" s="144" t="s">
        <v>2888</v>
      </c>
    </row>
    <row r="185" spans="1:11" ht="75" x14ac:dyDescent="0.25">
      <c r="A185" s="8">
        <v>181</v>
      </c>
      <c r="B185" s="304">
        <v>14</v>
      </c>
      <c r="C185" s="21" t="s">
        <v>2850</v>
      </c>
      <c r="D185" s="178" t="s">
        <v>672</v>
      </c>
      <c r="E185" s="79">
        <v>11</v>
      </c>
      <c r="F185" s="79" t="s">
        <v>1396</v>
      </c>
      <c r="G185" s="215">
        <v>155</v>
      </c>
      <c r="H185" s="215">
        <v>155</v>
      </c>
      <c r="I185" s="215">
        <v>41.9</v>
      </c>
      <c r="J185" s="377" t="s">
        <v>2875</v>
      </c>
      <c r="K185" s="21" t="s">
        <v>689</v>
      </c>
    </row>
    <row r="186" spans="1:11" ht="75" x14ac:dyDescent="0.25">
      <c r="A186" s="8">
        <v>182</v>
      </c>
      <c r="B186" s="304">
        <v>15</v>
      </c>
      <c r="C186" s="144" t="s">
        <v>507</v>
      </c>
      <c r="D186" s="178" t="s">
        <v>2608</v>
      </c>
      <c r="E186" s="79">
        <v>11</v>
      </c>
      <c r="F186" s="144" t="s">
        <v>1397</v>
      </c>
      <c r="G186" s="266">
        <v>151</v>
      </c>
      <c r="H186" s="266">
        <v>151</v>
      </c>
      <c r="I186" s="159">
        <v>0.41</v>
      </c>
      <c r="J186" s="377" t="s">
        <v>2875</v>
      </c>
      <c r="K186" s="144" t="s">
        <v>510</v>
      </c>
    </row>
    <row r="187" spans="1:11" ht="90" x14ac:dyDescent="0.25">
      <c r="A187" s="8">
        <v>183</v>
      </c>
      <c r="B187" s="304">
        <v>16</v>
      </c>
      <c r="C187" s="144" t="s">
        <v>660</v>
      </c>
      <c r="D187" s="178" t="s">
        <v>2799</v>
      </c>
      <c r="E187" s="79">
        <v>11</v>
      </c>
      <c r="F187" s="144" t="s">
        <v>1398</v>
      </c>
      <c r="G187" s="266">
        <v>137</v>
      </c>
      <c r="H187" s="266">
        <v>137</v>
      </c>
      <c r="I187" s="254">
        <v>0.37</v>
      </c>
      <c r="J187" s="144" t="s">
        <v>2876</v>
      </c>
      <c r="K187" s="144" t="s">
        <v>661</v>
      </c>
    </row>
    <row r="188" spans="1:11" ht="75" x14ac:dyDescent="0.25">
      <c r="A188" s="8">
        <v>184</v>
      </c>
      <c r="B188" s="304">
        <v>17</v>
      </c>
      <c r="C188" s="185" t="s">
        <v>607</v>
      </c>
      <c r="D188" s="147" t="s">
        <v>587</v>
      </c>
      <c r="E188" s="79">
        <v>11</v>
      </c>
      <c r="F188" s="144" t="s">
        <v>1399</v>
      </c>
      <c r="G188" s="266">
        <v>120</v>
      </c>
      <c r="H188" s="266">
        <v>120</v>
      </c>
      <c r="I188" s="254">
        <f>H188/370</f>
        <v>0.32432432432432434</v>
      </c>
      <c r="J188" s="144" t="s">
        <v>2876</v>
      </c>
      <c r="K188" s="144" t="s">
        <v>602</v>
      </c>
    </row>
    <row r="189" spans="1:11" ht="60" x14ac:dyDescent="0.25">
      <c r="A189" s="8">
        <v>185</v>
      </c>
      <c r="B189" s="304">
        <v>18</v>
      </c>
      <c r="C189" s="144" t="s">
        <v>2896</v>
      </c>
      <c r="D189" s="178" t="s">
        <v>702</v>
      </c>
      <c r="E189" s="79">
        <v>11</v>
      </c>
      <c r="F189" s="144" t="s">
        <v>1400</v>
      </c>
      <c r="G189" s="266">
        <v>119</v>
      </c>
      <c r="H189" s="266">
        <v>119</v>
      </c>
      <c r="I189" s="254">
        <f t="shared" ref="I189:I191" si="15">H189/370</f>
        <v>0.32162162162162161</v>
      </c>
      <c r="J189" s="144" t="s">
        <v>2876</v>
      </c>
      <c r="K189" s="144" t="s">
        <v>2888</v>
      </c>
    </row>
    <row r="190" spans="1:11" ht="60" x14ac:dyDescent="0.25">
      <c r="A190" s="8">
        <v>186</v>
      </c>
      <c r="B190" s="304">
        <v>19</v>
      </c>
      <c r="C190" s="144" t="s">
        <v>2897</v>
      </c>
      <c r="D190" s="178" t="s">
        <v>702</v>
      </c>
      <c r="E190" s="79">
        <v>11</v>
      </c>
      <c r="F190" s="144" t="s">
        <v>1401</v>
      </c>
      <c r="G190" s="266">
        <v>114</v>
      </c>
      <c r="H190" s="266">
        <v>114</v>
      </c>
      <c r="I190" s="254">
        <f t="shared" si="15"/>
        <v>0.30810810810810813</v>
      </c>
      <c r="J190" s="144" t="s">
        <v>2876</v>
      </c>
      <c r="K190" s="144" t="s">
        <v>2888</v>
      </c>
    </row>
    <row r="191" spans="1:11" ht="60" x14ac:dyDescent="0.25">
      <c r="A191" s="8">
        <v>187</v>
      </c>
      <c r="B191" s="304">
        <v>20</v>
      </c>
      <c r="C191" s="144" t="s">
        <v>724</v>
      </c>
      <c r="D191" s="178" t="s">
        <v>702</v>
      </c>
      <c r="E191" s="79">
        <v>11</v>
      </c>
      <c r="F191" s="144" t="s">
        <v>1402</v>
      </c>
      <c r="G191" s="266">
        <v>113</v>
      </c>
      <c r="H191" s="266">
        <v>113</v>
      </c>
      <c r="I191" s="254">
        <f t="shared" si="15"/>
        <v>0.30540540540540539</v>
      </c>
      <c r="J191" s="144" t="s">
        <v>2876</v>
      </c>
      <c r="K191" s="144" t="s">
        <v>2888</v>
      </c>
    </row>
    <row r="192" spans="1:11" ht="75" x14ac:dyDescent="0.25">
      <c r="A192" s="8">
        <v>188</v>
      </c>
      <c r="B192" s="304">
        <v>21</v>
      </c>
      <c r="C192" s="21" t="s">
        <v>2851</v>
      </c>
      <c r="D192" s="178" t="s">
        <v>672</v>
      </c>
      <c r="E192" s="79">
        <v>11</v>
      </c>
      <c r="F192" s="79" t="s">
        <v>1403</v>
      </c>
      <c r="G192" s="215">
        <v>107</v>
      </c>
      <c r="H192" s="215">
        <v>107</v>
      </c>
      <c r="I192" s="215">
        <v>28.9</v>
      </c>
      <c r="J192" s="144" t="s">
        <v>2876</v>
      </c>
      <c r="K192" s="21" t="s">
        <v>689</v>
      </c>
    </row>
    <row r="193" spans="1:11" ht="75" x14ac:dyDescent="0.25">
      <c r="A193" s="8">
        <v>189</v>
      </c>
      <c r="B193" s="304">
        <v>22</v>
      </c>
      <c r="C193" s="21" t="s">
        <v>536</v>
      </c>
      <c r="D193" s="178" t="s">
        <v>523</v>
      </c>
      <c r="E193" s="79">
        <v>11</v>
      </c>
      <c r="F193" s="144" t="s">
        <v>1404</v>
      </c>
      <c r="G193" s="266">
        <v>103</v>
      </c>
      <c r="H193" s="266">
        <v>103</v>
      </c>
      <c r="I193" s="124">
        <v>0.28000000000000003</v>
      </c>
      <c r="J193" s="144" t="s">
        <v>2876</v>
      </c>
      <c r="K193" s="21" t="s">
        <v>531</v>
      </c>
    </row>
    <row r="194" spans="1:11" ht="75" x14ac:dyDescent="0.25">
      <c r="A194" s="8">
        <v>190</v>
      </c>
      <c r="B194" s="304">
        <v>23</v>
      </c>
      <c r="C194" s="185" t="s">
        <v>2745</v>
      </c>
      <c r="D194" s="147" t="s">
        <v>587</v>
      </c>
      <c r="E194" s="79">
        <v>11</v>
      </c>
      <c r="F194" s="144" t="s">
        <v>1405</v>
      </c>
      <c r="G194" s="266">
        <v>102</v>
      </c>
      <c r="H194" s="266">
        <v>102</v>
      </c>
      <c r="I194" s="254">
        <f>H194/370</f>
        <v>0.27567567567567569</v>
      </c>
      <c r="J194" s="144" t="s">
        <v>2876</v>
      </c>
      <c r="K194" s="144" t="s">
        <v>602</v>
      </c>
    </row>
    <row r="195" spans="1:11" ht="60" x14ac:dyDescent="0.25">
      <c r="A195" s="8">
        <v>191</v>
      </c>
      <c r="B195" s="304">
        <v>24</v>
      </c>
      <c r="C195" s="144" t="s">
        <v>707</v>
      </c>
      <c r="D195" s="178" t="s">
        <v>702</v>
      </c>
      <c r="E195" s="79">
        <v>11</v>
      </c>
      <c r="F195" s="144" t="s">
        <v>1406</v>
      </c>
      <c r="G195" s="266">
        <v>102</v>
      </c>
      <c r="H195" s="266">
        <v>102</v>
      </c>
      <c r="I195" s="254">
        <f t="shared" ref="I195" si="16">H195/370</f>
        <v>0.27567567567567569</v>
      </c>
      <c r="J195" s="144" t="s">
        <v>2876</v>
      </c>
      <c r="K195" s="144" t="s">
        <v>2888</v>
      </c>
    </row>
    <row r="196" spans="1:11" ht="75" x14ac:dyDescent="0.25">
      <c r="A196" s="8">
        <v>192</v>
      </c>
      <c r="B196" s="304">
        <v>25</v>
      </c>
      <c r="C196" s="21" t="s">
        <v>2574</v>
      </c>
      <c r="D196" s="178" t="s">
        <v>473</v>
      </c>
      <c r="E196" s="79">
        <v>11</v>
      </c>
      <c r="F196" s="144" t="s">
        <v>1407</v>
      </c>
      <c r="G196" s="266">
        <v>86</v>
      </c>
      <c r="H196" s="266">
        <v>86</v>
      </c>
      <c r="I196" s="254">
        <v>0.23</v>
      </c>
      <c r="J196" s="144" t="s">
        <v>2876</v>
      </c>
      <c r="K196" s="144" t="s">
        <v>484</v>
      </c>
    </row>
    <row r="197" spans="1:11" ht="90" x14ac:dyDescent="0.25">
      <c r="A197" s="8">
        <v>193</v>
      </c>
      <c r="B197" s="304">
        <v>26</v>
      </c>
      <c r="C197" s="144" t="s">
        <v>657</v>
      </c>
      <c r="D197" s="178" t="s">
        <v>626</v>
      </c>
      <c r="E197" s="79">
        <v>11</v>
      </c>
      <c r="F197" s="144" t="s">
        <v>1408</v>
      </c>
      <c r="G197" s="266">
        <v>85</v>
      </c>
      <c r="H197" s="266">
        <v>85</v>
      </c>
      <c r="I197" s="254">
        <v>0.23</v>
      </c>
      <c r="J197" s="144" t="s">
        <v>2876</v>
      </c>
      <c r="K197" s="144" t="s">
        <v>661</v>
      </c>
    </row>
    <row r="198" spans="1:11" ht="60" x14ac:dyDescent="0.25">
      <c r="A198" s="8">
        <v>194</v>
      </c>
      <c r="B198" s="304">
        <v>27</v>
      </c>
      <c r="C198" s="144" t="s">
        <v>2898</v>
      </c>
      <c r="D198" s="178" t="s">
        <v>702</v>
      </c>
      <c r="E198" s="79">
        <v>11</v>
      </c>
      <c r="F198" s="144" t="s">
        <v>1409</v>
      </c>
      <c r="G198" s="266">
        <v>78</v>
      </c>
      <c r="H198" s="266">
        <v>78</v>
      </c>
      <c r="I198" s="254">
        <f t="shared" ref="I198" si="17">H198/370</f>
        <v>0.21081081081081082</v>
      </c>
      <c r="J198" s="144" t="s">
        <v>2876</v>
      </c>
      <c r="K198" s="144" t="s">
        <v>2888</v>
      </c>
    </row>
    <row r="199" spans="1:11" ht="75" x14ac:dyDescent="0.25">
      <c r="A199" s="8">
        <v>195</v>
      </c>
      <c r="B199" s="304">
        <v>28</v>
      </c>
      <c r="C199" s="185" t="s">
        <v>2748</v>
      </c>
      <c r="D199" s="147" t="s">
        <v>587</v>
      </c>
      <c r="E199" s="79">
        <v>11</v>
      </c>
      <c r="F199" s="144" t="s">
        <v>1410</v>
      </c>
      <c r="G199" s="266">
        <v>66</v>
      </c>
      <c r="H199" s="266">
        <v>66</v>
      </c>
      <c r="I199" s="254">
        <f>H199/370</f>
        <v>0.17837837837837839</v>
      </c>
      <c r="J199" s="144" t="s">
        <v>2876</v>
      </c>
      <c r="K199" s="144" t="s">
        <v>602</v>
      </c>
    </row>
    <row r="200" spans="1:11" ht="60" x14ac:dyDescent="0.25">
      <c r="A200" s="8">
        <v>196</v>
      </c>
      <c r="B200" s="304">
        <v>29</v>
      </c>
      <c r="C200" s="144" t="s">
        <v>397</v>
      </c>
      <c r="D200" s="178" t="s">
        <v>391</v>
      </c>
      <c r="E200" s="79">
        <v>11</v>
      </c>
      <c r="F200" s="144" t="s">
        <v>1411</v>
      </c>
      <c r="G200" s="266">
        <v>61</v>
      </c>
      <c r="H200" s="266">
        <v>61</v>
      </c>
      <c r="I200" s="266">
        <v>16</v>
      </c>
      <c r="J200" s="144" t="s">
        <v>2876</v>
      </c>
      <c r="K200" s="144" t="s">
        <v>398</v>
      </c>
    </row>
    <row r="201" spans="1:11" ht="75" x14ac:dyDescent="0.25">
      <c r="A201" s="8">
        <v>197</v>
      </c>
      <c r="B201" s="304">
        <v>30</v>
      </c>
      <c r="C201" s="21" t="s">
        <v>2645</v>
      </c>
      <c r="D201" s="178" t="s">
        <v>523</v>
      </c>
      <c r="E201" s="79">
        <v>11</v>
      </c>
      <c r="F201" s="144" t="s">
        <v>1412</v>
      </c>
      <c r="G201" s="266">
        <v>37</v>
      </c>
      <c r="H201" s="266">
        <v>37</v>
      </c>
      <c r="I201" s="124">
        <v>0.1</v>
      </c>
      <c r="J201" s="144" t="s">
        <v>2876</v>
      </c>
      <c r="K201" s="21" t="s">
        <v>531</v>
      </c>
    </row>
    <row r="202" spans="1:11" ht="60" x14ac:dyDescent="0.25">
      <c r="A202" s="8">
        <v>198</v>
      </c>
      <c r="B202" s="304">
        <v>31</v>
      </c>
      <c r="C202" s="144" t="s">
        <v>716</v>
      </c>
      <c r="D202" s="178" t="s">
        <v>702</v>
      </c>
      <c r="E202" s="79">
        <v>11</v>
      </c>
      <c r="F202" s="144" t="s">
        <v>1413</v>
      </c>
      <c r="G202" s="266">
        <v>10</v>
      </c>
      <c r="H202" s="266">
        <v>10</v>
      </c>
      <c r="I202" s="254">
        <f t="shared" ref="I202" si="18">H202/370</f>
        <v>2.7027027027027029E-2</v>
      </c>
      <c r="J202" s="144" t="s">
        <v>2876</v>
      </c>
      <c r="K202" s="144" t="s">
        <v>2888</v>
      </c>
    </row>
    <row r="203" spans="1:11" ht="45" x14ac:dyDescent="0.25">
      <c r="A203" s="8">
        <v>199</v>
      </c>
      <c r="B203" s="304">
        <v>32</v>
      </c>
      <c r="C203" s="144" t="s">
        <v>734</v>
      </c>
      <c r="D203" s="178" t="s">
        <v>2781</v>
      </c>
      <c r="E203" s="79">
        <v>11</v>
      </c>
      <c r="F203" s="144" t="s">
        <v>1414</v>
      </c>
      <c r="G203" s="266">
        <v>8</v>
      </c>
      <c r="H203" s="266">
        <v>8</v>
      </c>
      <c r="I203" s="159">
        <v>2.1600000000000001E-2</v>
      </c>
      <c r="J203" s="144" t="s">
        <v>2876</v>
      </c>
      <c r="K203" s="144" t="s">
        <v>2789</v>
      </c>
    </row>
    <row r="204" spans="1:11" ht="75" x14ac:dyDescent="0.25">
      <c r="A204" s="8">
        <v>200</v>
      </c>
      <c r="B204" s="304">
        <v>33</v>
      </c>
      <c r="C204" s="21" t="s">
        <v>487</v>
      </c>
      <c r="D204" s="178" t="s">
        <v>473</v>
      </c>
      <c r="E204" s="79">
        <v>11</v>
      </c>
      <c r="F204" s="144" t="s">
        <v>1415</v>
      </c>
      <c r="G204" s="266">
        <v>0</v>
      </c>
      <c r="H204" s="266">
        <v>0</v>
      </c>
      <c r="I204" s="254">
        <v>0</v>
      </c>
      <c r="J204" s="144" t="s">
        <v>2876</v>
      </c>
      <c r="K204" s="144" t="s">
        <v>484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8"/>
  <sheetViews>
    <sheetView zoomScale="80" zoomScaleNormal="80" workbookViewId="0">
      <selection activeCell="F6" sqref="F6"/>
    </sheetView>
  </sheetViews>
  <sheetFormatPr defaultRowHeight="15" x14ac:dyDescent="0.25"/>
  <cols>
    <col min="1" max="1" width="8.85546875" style="341"/>
    <col min="2" max="2" width="10.28515625" style="207" customWidth="1"/>
    <col min="3" max="3" width="34.28515625" customWidth="1"/>
    <col min="4" max="4" width="50.7109375" style="169" customWidth="1"/>
    <col min="5" max="5" width="9.140625" style="68"/>
    <col min="6" max="6" width="31.5703125" style="271" customWidth="1"/>
    <col min="7" max="7" width="11.85546875" style="68" customWidth="1"/>
    <col min="8" max="8" width="11.140625" style="68" customWidth="1"/>
    <col min="9" max="9" width="12.7109375" style="68" customWidth="1"/>
    <col min="10" max="10" width="17" style="169" customWidth="1"/>
    <col min="11" max="11" width="34.28515625" style="169" customWidth="1"/>
    <col min="12" max="12" width="14.7109375" customWidth="1"/>
  </cols>
  <sheetData>
    <row r="2" spans="1:12" ht="18.75" x14ac:dyDescent="0.25">
      <c r="B2" s="409" t="s">
        <v>1598</v>
      </c>
      <c r="C2" s="409"/>
      <c r="D2" s="409"/>
      <c r="E2" s="409"/>
      <c r="F2" s="409"/>
      <c r="G2" s="409"/>
      <c r="H2" s="409"/>
      <c r="I2" s="409"/>
      <c r="J2" s="409"/>
      <c r="K2" s="409"/>
      <c r="L2" s="64"/>
    </row>
    <row r="3" spans="1:12" x14ac:dyDescent="0.25">
      <c r="C3" s="64"/>
      <c r="L3" s="64"/>
    </row>
    <row r="4" spans="1:12" ht="45" x14ac:dyDescent="0.25">
      <c r="B4" s="340" t="s">
        <v>155</v>
      </c>
      <c r="C4" s="62" t="s">
        <v>2</v>
      </c>
      <c r="D4" s="170" t="s">
        <v>270</v>
      </c>
      <c r="E4" s="61" t="s">
        <v>3</v>
      </c>
      <c r="F4" s="407" t="s">
        <v>0</v>
      </c>
      <c r="G4" s="61" t="s">
        <v>1</v>
      </c>
      <c r="H4" s="61" t="s">
        <v>4</v>
      </c>
      <c r="I4" s="67" t="s">
        <v>6</v>
      </c>
      <c r="J4" s="66" t="s">
        <v>7</v>
      </c>
      <c r="K4" s="67" t="s">
        <v>5</v>
      </c>
      <c r="L4" s="63" t="s">
        <v>157</v>
      </c>
    </row>
    <row r="5" spans="1:12" ht="90.75" x14ac:dyDescent="0.3">
      <c r="A5" s="8">
        <v>1</v>
      </c>
      <c r="B5" s="342">
        <v>1</v>
      </c>
      <c r="C5" s="72" t="s">
        <v>623</v>
      </c>
      <c r="D5" s="90" t="s">
        <v>2799</v>
      </c>
      <c r="E5" s="73">
        <v>7</v>
      </c>
      <c r="F5" s="273" t="s">
        <v>1418</v>
      </c>
      <c r="G5" s="88">
        <v>30</v>
      </c>
      <c r="H5" s="88">
        <v>30</v>
      </c>
      <c r="I5" s="89">
        <v>0.75</v>
      </c>
      <c r="J5" s="398" t="s">
        <v>2874</v>
      </c>
      <c r="K5" s="171" t="s">
        <v>625</v>
      </c>
      <c r="L5" s="69" t="s">
        <v>1599</v>
      </c>
    </row>
    <row r="6" spans="1:12" ht="75" x14ac:dyDescent="0.25">
      <c r="A6" s="8">
        <v>2</v>
      </c>
      <c r="B6" s="346">
        <v>2</v>
      </c>
      <c r="C6" s="160" t="s">
        <v>586</v>
      </c>
      <c r="D6" s="137" t="s">
        <v>587</v>
      </c>
      <c r="E6" s="73">
        <v>7</v>
      </c>
      <c r="F6" s="273" t="s">
        <v>1419</v>
      </c>
      <c r="G6" s="88">
        <v>28</v>
      </c>
      <c r="H6" s="88">
        <v>28</v>
      </c>
      <c r="I6" s="89">
        <f>H6/40</f>
        <v>0.7</v>
      </c>
      <c r="J6" s="398" t="s">
        <v>2875</v>
      </c>
      <c r="K6" s="171" t="s">
        <v>588</v>
      </c>
    </row>
    <row r="7" spans="1:12" ht="75" x14ac:dyDescent="0.25">
      <c r="A7" s="8">
        <v>3</v>
      </c>
      <c r="B7" s="342">
        <v>3</v>
      </c>
      <c r="C7" s="134" t="s">
        <v>596</v>
      </c>
      <c r="D7" s="137" t="s">
        <v>587</v>
      </c>
      <c r="E7" s="73">
        <v>7</v>
      </c>
      <c r="F7" s="273" t="s">
        <v>1420</v>
      </c>
      <c r="G7" s="88">
        <v>20</v>
      </c>
      <c r="H7" s="88">
        <v>20</v>
      </c>
      <c r="I7" s="89">
        <f>H7/40</f>
        <v>0.5</v>
      </c>
      <c r="J7" s="398" t="s">
        <v>2875</v>
      </c>
      <c r="K7" s="171" t="s">
        <v>588</v>
      </c>
    </row>
    <row r="8" spans="1:12" ht="45" x14ac:dyDescent="0.25">
      <c r="A8" s="8">
        <v>4</v>
      </c>
      <c r="B8" s="346">
        <v>4</v>
      </c>
      <c r="C8" s="87" t="s">
        <v>2899</v>
      </c>
      <c r="D8" s="90" t="s">
        <v>702</v>
      </c>
      <c r="E8" s="73">
        <v>7</v>
      </c>
      <c r="F8" s="273" t="s">
        <v>1421</v>
      </c>
      <c r="G8" s="88">
        <v>19</v>
      </c>
      <c r="H8" s="88">
        <v>19</v>
      </c>
      <c r="I8" s="89">
        <f>H8/40</f>
        <v>0.47499999999999998</v>
      </c>
      <c r="J8" s="398" t="s">
        <v>2875</v>
      </c>
      <c r="K8" s="171" t="s">
        <v>703</v>
      </c>
    </row>
    <row r="9" spans="1:12" ht="45" x14ac:dyDescent="0.25">
      <c r="A9" s="8">
        <v>5</v>
      </c>
      <c r="B9" s="342">
        <v>5</v>
      </c>
      <c r="C9" s="87" t="s">
        <v>2877</v>
      </c>
      <c r="D9" s="90" t="s">
        <v>702</v>
      </c>
      <c r="E9" s="73">
        <v>7</v>
      </c>
      <c r="F9" s="273" t="s">
        <v>1422</v>
      </c>
      <c r="G9" s="88">
        <v>18</v>
      </c>
      <c r="H9" s="88">
        <v>18</v>
      </c>
      <c r="I9" s="89">
        <f t="shared" ref="I9" si="0">H9/40</f>
        <v>0.45</v>
      </c>
      <c r="J9" s="398" t="s">
        <v>2875</v>
      </c>
      <c r="K9" s="171" t="s">
        <v>703</v>
      </c>
    </row>
    <row r="10" spans="1:12" ht="75" x14ac:dyDescent="0.25">
      <c r="A10" s="8">
        <v>6</v>
      </c>
      <c r="B10" s="346">
        <v>6</v>
      </c>
      <c r="C10" s="134" t="s">
        <v>2726</v>
      </c>
      <c r="D10" s="137" t="s">
        <v>587</v>
      </c>
      <c r="E10" s="73">
        <v>7</v>
      </c>
      <c r="F10" s="273" t="s">
        <v>1423</v>
      </c>
      <c r="G10" s="88">
        <v>17</v>
      </c>
      <c r="H10" s="88">
        <v>17</v>
      </c>
      <c r="I10" s="89">
        <f>H10/40</f>
        <v>0.42499999999999999</v>
      </c>
      <c r="J10" s="398" t="s">
        <v>2875</v>
      </c>
      <c r="K10" s="171" t="s">
        <v>588</v>
      </c>
    </row>
    <row r="11" spans="1:12" ht="75" x14ac:dyDescent="0.25">
      <c r="A11" s="8">
        <v>7</v>
      </c>
      <c r="B11" s="342">
        <v>7</v>
      </c>
      <c r="C11" s="72" t="s">
        <v>2715</v>
      </c>
      <c r="D11" s="90" t="s">
        <v>556</v>
      </c>
      <c r="E11" s="73">
        <v>7</v>
      </c>
      <c r="F11" s="273" t="s">
        <v>1424</v>
      </c>
      <c r="G11" s="88">
        <v>17</v>
      </c>
      <c r="H11" s="88">
        <v>17</v>
      </c>
      <c r="I11" s="89">
        <v>0.42</v>
      </c>
      <c r="J11" s="398" t="s">
        <v>2875</v>
      </c>
      <c r="K11" s="171" t="s">
        <v>2675</v>
      </c>
    </row>
    <row r="12" spans="1:12" ht="60" x14ac:dyDescent="0.25">
      <c r="A12" s="8">
        <v>8</v>
      </c>
      <c r="B12" s="346">
        <v>8</v>
      </c>
      <c r="C12" s="87" t="s">
        <v>2890</v>
      </c>
      <c r="D12" s="90" t="s">
        <v>702</v>
      </c>
      <c r="E12" s="73">
        <v>7</v>
      </c>
      <c r="F12" s="273" t="s">
        <v>1425</v>
      </c>
      <c r="G12" s="88">
        <v>17</v>
      </c>
      <c r="H12" s="88">
        <v>17</v>
      </c>
      <c r="I12" s="89">
        <f t="shared" ref="I12:I13" si="1">H12/40</f>
        <v>0.42499999999999999</v>
      </c>
      <c r="J12" s="398" t="s">
        <v>2875</v>
      </c>
      <c r="K12" s="171" t="s">
        <v>703</v>
      </c>
    </row>
    <row r="13" spans="1:12" ht="60" x14ac:dyDescent="0.25">
      <c r="A13" s="8">
        <v>9</v>
      </c>
      <c r="B13" s="342">
        <v>9</v>
      </c>
      <c r="C13" s="87" t="s">
        <v>718</v>
      </c>
      <c r="D13" s="90" t="s">
        <v>702</v>
      </c>
      <c r="E13" s="73">
        <v>7</v>
      </c>
      <c r="F13" s="273" t="s">
        <v>1426</v>
      </c>
      <c r="G13" s="88">
        <v>15</v>
      </c>
      <c r="H13" s="88">
        <v>15</v>
      </c>
      <c r="I13" s="89">
        <f t="shared" si="1"/>
        <v>0.375</v>
      </c>
      <c r="J13" s="171" t="s">
        <v>2876</v>
      </c>
      <c r="K13" s="171" t="s">
        <v>703</v>
      </c>
    </row>
    <row r="14" spans="1:12" ht="75" x14ac:dyDescent="0.25">
      <c r="A14" s="8">
        <v>10</v>
      </c>
      <c r="B14" s="346">
        <v>10</v>
      </c>
      <c r="C14" s="87" t="s">
        <v>544</v>
      </c>
      <c r="D14" s="90" t="s">
        <v>538</v>
      </c>
      <c r="E14" s="73">
        <v>7</v>
      </c>
      <c r="F14" s="273" t="s">
        <v>1427</v>
      </c>
      <c r="G14" s="88">
        <v>14</v>
      </c>
      <c r="H14" s="88">
        <v>14</v>
      </c>
      <c r="I14" s="89">
        <v>0.35</v>
      </c>
      <c r="J14" s="171" t="s">
        <v>2876</v>
      </c>
      <c r="K14" s="171" t="s">
        <v>539</v>
      </c>
    </row>
    <row r="15" spans="1:12" ht="60" x14ac:dyDescent="0.25">
      <c r="A15" s="8">
        <v>11</v>
      </c>
      <c r="B15" s="342">
        <v>11</v>
      </c>
      <c r="C15" s="87" t="s">
        <v>2900</v>
      </c>
      <c r="D15" s="90" t="s">
        <v>702</v>
      </c>
      <c r="E15" s="73">
        <v>7</v>
      </c>
      <c r="F15" s="273" t="s">
        <v>1428</v>
      </c>
      <c r="G15" s="88">
        <v>13</v>
      </c>
      <c r="H15" s="88">
        <v>13</v>
      </c>
      <c r="I15" s="89">
        <f t="shared" ref="I15" si="2">H15/40</f>
        <v>0.32500000000000001</v>
      </c>
      <c r="J15" s="171" t="s">
        <v>2876</v>
      </c>
      <c r="K15" s="171" t="s">
        <v>703</v>
      </c>
    </row>
    <row r="16" spans="1:12" ht="75" x14ac:dyDescent="0.25">
      <c r="A16" s="8">
        <v>12</v>
      </c>
      <c r="B16" s="346">
        <v>12</v>
      </c>
      <c r="C16" s="72" t="s">
        <v>476</v>
      </c>
      <c r="D16" s="90" t="s">
        <v>473</v>
      </c>
      <c r="E16" s="73">
        <v>7</v>
      </c>
      <c r="F16" s="273" t="s">
        <v>1429</v>
      </c>
      <c r="G16" s="88">
        <v>12</v>
      </c>
      <c r="H16" s="88">
        <v>12</v>
      </c>
      <c r="I16" s="89">
        <v>0.3</v>
      </c>
      <c r="J16" s="171" t="s">
        <v>2876</v>
      </c>
      <c r="K16" s="171" t="s">
        <v>2600</v>
      </c>
    </row>
    <row r="17" spans="1:12" ht="75" x14ac:dyDescent="0.25">
      <c r="A17" s="8">
        <v>13</v>
      </c>
      <c r="B17" s="342">
        <v>13</v>
      </c>
      <c r="C17" s="72" t="s">
        <v>2583</v>
      </c>
      <c r="D17" s="72" t="s">
        <v>473</v>
      </c>
      <c r="E17" s="73">
        <v>7</v>
      </c>
      <c r="F17" s="273" t="s">
        <v>1425</v>
      </c>
      <c r="G17" s="88">
        <v>17</v>
      </c>
      <c r="H17" s="88">
        <v>17</v>
      </c>
      <c r="I17" s="89">
        <v>0.43</v>
      </c>
      <c r="J17" s="171" t="s">
        <v>2876</v>
      </c>
      <c r="K17" s="119" t="s">
        <v>2600</v>
      </c>
    </row>
    <row r="18" spans="1:12" ht="75" x14ac:dyDescent="0.25">
      <c r="A18" s="8">
        <v>14</v>
      </c>
      <c r="B18" s="346">
        <v>14</v>
      </c>
      <c r="C18" s="72" t="s">
        <v>569</v>
      </c>
      <c r="D18" s="90" t="s">
        <v>556</v>
      </c>
      <c r="E18" s="73">
        <v>7</v>
      </c>
      <c r="F18" s="273" t="s">
        <v>1430</v>
      </c>
      <c r="G18" s="88">
        <v>10</v>
      </c>
      <c r="H18" s="88">
        <v>10</v>
      </c>
      <c r="I18" s="89">
        <v>0.25</v>
      </c>
      <c r="J18" s="171" t="s">
        <v>2876</v>
      </c>
      <c r="K18" s="171" t="s">
        <v>2675</v>
      </c>
    </row>
    <row r="19" spans="1:12" ht="60" x14ac:dyDescent="0.25">
      <c r="A19" s="8">
        <v>15</v>
      </c>
      <c r="B19" s="342">
        <v>15</v>
      </c>
      <c r="C19" s="87" t="s">
        <v>617</v>
      </c>
      <c r="D19" s="90" t="s">
        <v>1623</v>
      </c>
      <c r="E19" s="73">
        <v>7</v>
      </c>
      <c r="F19" s="273" t="s">
        <v>1431</v>
      </c>
      <c r="G19" s="88">
        <v>10</v>
      </c>
      <c r="H19" s="88">
        <v>10</v>
      </c>
      <c r="I19" s="89">
        <v>0.25</v>
      </c>
      <c r="J19" s="171" t="s">
        <v>2876</v>
      </c>
      <c r="K19" s="171" t="s">
        <v>611</v>
      </c>
    </row>
    <row r="20" spans="1:12" ht="75" x14ac:dyDescent="0.25">
      <c r="A20" s="8">
        <v>16</v>
      </c>
      <c r="B20" s="346">
        <v>16</v>
      </c>
      <c r="C20" s="134" t="s">
        <v>589</v>
      </c>
      <c r="D20" s="137" t="s">
        <v>587</v>
      </c>
      <c r="E20" s="73">
        <v>7</v>
      </c>
      <c r="F20" s="273" t="s">
        <v>1432</v>
      </c>
      <c r="G20" s="88">
        <v>8</v>
      </c>
      <c r="H20" s="88">
        <v>8</v>
      </c>
      <c r="I20" s="89">
        <f>H20/40</f>
        <v>0.2</v>
      </c>
      <c r="J20" s="171" t="s">
        <v>2876</v>
      </c>
      <c r="K20" s="171" t="s">
        <v>588</v>
      </c>
    </row>
    <row r="21" spans="1:12" ht="75" x14ac:dyDescent="0.25">
      <c r="A21" s="8">
        <v>17</v>
      </c>
      <c r="B21" s="342">
        <v>17</v>
      </c>
      <c r="C21" s="72" t="s">
        <v>2843</v>
      </c>
      <c r="D21" s="90" t="s">
        <v>2838</v>
      </c>
      <c r="E21" s="73">
        <v>7</v>
      </c>
      <c r="F21" s="273" t="s">
        <v>1433</v>
      </c>
      <c r="G21" s="88">
        <v>8</v>
      </c>
      <c r="H21" s="88">
        <v>8</v>
      </c>
      <c r="I21" s="187">
        <v>0.2</v>
      </c>
      <c r="J21" s="171" t="s">
        <v>2876</v>
      </c>
      <c r="K21" s="171" t="s">
        <v>673</v>
      </c>
    </row>
    <row r="22" spans="1:12" ht="75" x14ac:dyDescent="0.25">
      <c r="A22" s="8">
        <v>18</v>
      </c>
      <c r="B22" s="346">
        <v>18</v>
      </c>
      <c r="C22" s="87" t="s">
        <v>466</v>
      </c>
      <c r="D22" s="90" t="s">
        <v>436</v>
      </c>
      <c r="E22" s="73">
        <v>7</v>
      </c>
      <c r="F22" s="273" t="s">
        <v>1434</v>
      </c>
      <c r="G22" s="88">
        <v>7</v>
      </c>
      <c r="H22" s="88">
        <v>7</v>
      </c>
      <c r="I22" s="89">
        <v>0.18</v>
      </c>
      <c r="J22" s="171" t="s">
        <v>2876</v>
      </c>
      <c r="K22" s="171" t="s">
        <v>2563</v>
      </c>
    </row>
    <row r="23" spans="1:12" ht="75" x14ac:dyDescent="0.25">
      <c r="A23" s="8">
        <v>19</v>
      </c>
      <c r="B23" s="342">
        <v>19</v>
      </c>
      <c r="C23" s="72" t="s">
        <v>571</v>
      </c>
      <c r="D23" s="90" t="s">
        <v>556</v>
      </c>
      <c r="E23" s="73">
        <v>7</v>
      </c>
      <c r="F23" s="273" t="s">
        <v>1435</v>
      </c>
      <c r="G23" s="88">
        <v>6</v>
      </c>
      <c r="H23" s="88">
        <v>6</v>
      </c>
      <c r="I23" s="89">
        <v>0.15</v>
      </c>
      <c r="J23" s="171" t="s">
        <v>2876</v>
      </c>
      <c r="K23" s="171" t="s">
        <v>2675</v>
      </c>
    </row>
    <row r="24" spans="1:12" ht="75" x14ac:dyDescent="0.25">
      <c r="A24" s="8">
        <v>20</v>
      </c>
      <c r="B24" s="346">
        <v>20</v>
      </c>
      <c r="C24" s="72" t="s">
        <v>2852</v>
      </c>
      <c r="D24" s="90" t="s">
        <v>2838</v>
      </c>
      <c r="E24" s="73">
        <v>7</v>
      </c>
      <c r="F24" s="273" t="s">
        <v>1436</v>
      </c>
      <c r="G24" s="88">
        <v>5</v>
      </c>
      <c r="H24" s="88">
        <v>5</v>
      </c>
      <c r="I24" s="187">
        <v>0.125</v>
      </c>
      <c r="J24" s="171" t="s">
        <v>2876</v>
      </c>
      <c r="K24" s="171" t="s">
        <v>673</v>
      </c>
    </row>
    <row r="25" spans="1:12" ht="90" x14ac:dyDescent="0.25">
      <c r="A25" s="8">
        <v>21</v>
      </c>
      <c r="B25" s="342">
        <v>21</v>
      </c>
      <c r="C25" s="87" t="s">
        <v>2827</v>
      </c>
      <c r="D25" s="90" t="s">
        <v>2799</v>
      </c>
      <c r="E25" s="73">
        <v>7</v>
      </c>
      <c r="F25" s="273" t="s">
        <v>1437</v>
      </c>
      <c r="G25" s="88">
        <v>5</v>
      </c>
      <c r="H25" s="88">
        <v>5</v>
      </c>
      <c r="I25" s="89">
        <v>0.13</v>
      </c>
      <c r="J25" s="171" t="s">
        <v>2876</v>
      </c>
      <c r="K25" s="171" t="s">
        <v>625</v>
      </c>
    </row>
    <row r="26" spans="1:12" ht="75" x14ac:dyDescent="0.25">
      <c r="A26" s="8">
        <v>22</v>
      </c>
      <c r="B26" s="346">
        <v>22</v>
      </c>
      <c r="C26" s="72" t="s">
        <v>2601</v>
      </c>
      <c r="D26" s="90" t="s">
        <v>473</v>
      </c>
      <c r="E26" s="73">
        <v>7</v>
      </c>
      <c r="F26" s="273" t="s">
        <v>1438</v>
      </c>
      <c r="G26" s="88">
        <v>4</v>
      </c>
      <c r="H26" s="88">
        <v>4</v>
      </c>
      <c r="I26" s="89">
        <v>0.1</v>
      </c>
      <c r="J26" s="171" t="s">
        <v>2876</v>
      </c>
      <c r="K26" s="171" t="s">
        <v>2600</v>
      </c>
    </row>
    <row r="27" spans="1:12" ht="75" x14ac:dyDescent="0.25">
      <c r="A27" s="8">
        <v>23</v>
      </c>
      <c r="B27" s="342">
        <v>23</v>
      </c>
      <c r="C27" s="72" t="s">
        <v>2514</v>
      </c>
      <c r="D27" s="90" t="s">
        <v>2499</v>
      </c>
      <c r="E27" s="73">
        <v>7</v>
      </c>
      <c r="F27" s="273" t="s">
        <v>1439</v>
      </c>
      <c r="G27" s="88">
        <v>4</v>
      </c>
      <c r="H27" s="88">
        <v>4</v>
      </c>
      <c r="I27" s="89">
        <v>0.1</v>
      </c>
      <c r="J27" s="171" t="s">
        <v>2876</v>
      </c>
      <c r="K27" s="90" t="s">
        <v>413</v>
      </c>
    </row>
    <row r="28" spans="1:12" ht="75" x14ac:dyDescent="0.25">
      <c r="A28" s="8">
        <v>24</v>
      </c>
      <c r="B28" s="346">
        <v>24</v>
      </c>
      <c r="C28" s="87" t="s">
        <v>2542</v>
      </c>
      <c r="D28" s="90" t="s">
        <v>436</v>
      </c>
      <c r="E28" s="73">
        <v>7</v>
      </c>
      <c r="F28" s="273" t="s">
        <v>1440</v>
      </c>
      <c r="G28" s="88">
        <v>2</v>
      </c>
      <c r="H28" s="88">
        <v>2</v>
      </c>
      <c r="I28" s="89">
        <v>0.05</v>
      </c>
      <c r="J28" s="171" t="s">
        <v>2876</v>
      </c>
      <c r="K28" s="171" t="s">
        <v>2563</v>
      </c>
    </row>
    <row r="29" spans="1:12" ht="75" x14ac:dyDescent="0.25">
      <c r="A29" s="8">
        <v>25</v>
      </c>
      <c r="B29" s="342">
        <v>25</v>
      </c>
      <c r="C29" s="133" t="s">
        <v>2759</v>
      </c>
      <c r="D29" s="137" t="s">
        <v>587</v>
      </c>
      <c r="E29" s="73">
        <v>7</v>
      </c>
      <c r="F29" s="273" t="s">
        <v>1441</v>
      </c>
      <c r="G29" s="88">
        <v>0</v>
      </c>
      <c r="H29" s="88">
        <v>0</v>
      </c>
      <c r="I29" s="89">
        <f>H29/40</f>
        <v>0</v>
      </c>
      <c r="J29" s="171" t="s">
        <v>2876</v>
      </c>
      <c r="K29" s="171" t="s">
        <v>588</v>
      </c>
    </row>
    <row r="30" spans="1:12" ht="75" x14ac:dyDescent="0.25">
      <c r="A30" s="8">
        <v>26</v>
      </c>
      <c r="B30" s="346">
        <v>26</v>
      </c>
      <c r="C30" s="268" t="s">
        <v>2919</v>
      </c>
      <c r="D30" s="268" t="s">
        <v>2838</v>
      </c>
      <c r="E30" s="258">
        <v>7</v>
      </c>
      <c r="F30" s="259" t="s">
        <v>1442</v>
      </c>
      <c r="G30" s="258">
        <v>0</v>
      </c>
      <c r="H30" s="258">
        <v>0</v>
      </c>
      <c r="I30" s="220">
        <f>H30/40</f>
        <v>0</v>
      </c>
      <c r="J30" s="268" t="s">
        <v>2876</v>
      </c>
      <c r="K30" s="268" t="s">
        <v>673</v>
      </c>
    </row>
    <row r="31" spans="1:12" ht="75" x14ac:dyDescent="0.25">
      <c r="A31" s="8">
        <v>27</v>
      </c>
      <c r="B31" s="342">
        <v>27</v>
      </c>
      <c r="C31" s="72" t="s">
        <v>2576</v>
      </c>
      <c r="D31" s="90" t="s">
        <v>473</v>
      </c>
      <c r="E31" s="73">
        <v>7</v>
      </c>
      <c r="F31" s="273" t="s">
        <v>1443</v>
      </c>
      <c r="G31" s="88">
        <v>0</v>
      </c>
      <c r="H31" s="88">
        <v>0</v>
      </c>
      <c r="I31" s="89">
        <v>0</v>
      </c>
      <c r="J31" s="171" t="s">
        <v>2876</v>
      </c>
      <c r="K31" s="171" t="s">
        <v>2600</v>
      </c>
    </row>
    <row r="32" spans="1:12" ht="75.75" x14ac:dyDescent="0.3">
      <c r="A32" s="8">
        <v>28</v>
      </c>
      <c r="B32" s="347">
        <v>1</v>
      </c>
      <c r="C32" s="127" t="s">
        <v>590</v>
      </c>
      <c r="D32" s="146" t="s">
        <v>587</v>
      </c>
      <c r="E32" s="81">
        <v>8</v>
      </c>
      <c r="F32" s="274" t="s">
        <v>1444</v>
      </c>
      <c r="G32" s="94">
        <v>20</v>
      </c>
      <c r="H32" s="94">
        <v>20</v>
      </c>
      <c r="I32" s="95">
        <f>H32/40</f>
        <v>0.5</v>
      </c>
      <c r="J32" s="395" t="s">
        <v>2874</v>
      </c>
      <c r="K32" s="172" t="s">
        <v>588</v>
      </c>
      <c r="L32" s="69" t="s">
        <v>1599</v>
      </c>
    </row>
    <row r="33" spans="1:11" ht="60" x14ac:dyDescent="0.25">
      <c r="A33" s="8">
        <v>29</v>
      </c>
      <c r="B33" s="347">
        <v>2</v>
      </c>
      <c r="C33" s="93" t="s">
        <v>2490</v>
      </c>
      <c r="D33" s="97" t="s">
        <v>391</v>
      </c>
      <c r="E33" s="81">
        <v>8</v>
      </c>
      <c r="F33" s="274" t="s">
        <v>1445</v>
      </c>
      <c r="G33" s="94">
        <v>20</v>
      </c>
      <c r="H33" s="94">
        <v>20</v>
      </c>
      <c r="I33" s="94">
        <v>50</v>
      </c>
      <c r="J33" s="395" t="s">
        <v>2874</v>
      </c>
      <c r="K33" s="172" t="s">
        <v>392</v>
      </c>
    </row>
    <row r="34" spans="1:11" ht="75" x14ac:dyDescent="0.25">
      <c r="A34" s="8">
        <v>30</v>
      </c>
      <c r="B34" s="347">
        <v>3</v>
      </c>
      <c r="C34" s="93" t="s">
        <v>441</v>
      </c>
      <c r="D34" s="97" t="s">
        <v>436</v>
      </c>
      <c r="E34" s="81">
        <v>8</v>
      </c>
      <c r="F34" s="274" t="s">
        <v>1446</v>
      </c>
      <c r="G34" s="94">
        <v>15</v>
      </c>
      <c r="H34" s="94">
        <v>15</v>
      </c>
      <c r="I34" s="95">
        <v>0.38</v>
      </c>
      <c r="J34" s="172" t="s">
        <v>2876</v>
      </c>
      <c r="K34" s="172" t="s">
        <v>2563</v>
      </c>
    </row>
    <row r="35" spans="1:11" ht="75" x14ac:dyDescent="0.25">
      <c r="A35" s="8">
        <v>31</v>
      </c>
      <c r="B35" s="347">
        <v>4</v>
      </c>
      <c r="C35" s="93" t="s">
        <v>676</v>
      </c>
      <c r="D35" s="97" t="s">
        <v>672</v>
      </c>
      <c r="E35" s="81">
        <v>8</v>
      </c>
      <c r="F35" s="274" t="s">
        <v>1447</v>
      </c>
      <c r="G35" s="94">
        <v>14</v>
      </c>
      <c r="H35" s="94">
        <v>14</v>
      </c>
      <c r="I35" s="95">
        <v>0.35</v>
      </c>
      <c r="J35" s="172" t="s">
        <v>2876</v>
      </c>
      <c r="K35" s="172" t="s">
        <v>677</v>
      </c>
    </row>
    <row r="36" spans="1:11" ht="60" x14ac:dyDescent="0.25">
      <c r="A36" s="8">
        <v>32</v>
      </c>
      <c r="B36" s="347">
        <v>5</v>
      </c>
      <c r="C36" s="93" t="s">
        <v>2901</v>
      </c>
      <c r="D36" s="97" t="s">
        <v>702</v>
      </c>
      <c r="E36" s="81">
        <v>8</v>
      </c>
      <c r="F36" s="274" t="s">
        <v>1448</v>
      </c>
      <c r="G36" s="94">
        <v>13</v>
      </c>
      <c r="H36" s="94">
        <v>13</v>
      </c>
      <c r="I36" s="95">
        <f>H36/40</f>
        <v>0.32500000000000001</v>
      </c>
      <c r="J36" s="172" t="s">
        <v>2876</v>
      </c>
      <c r="K36" s="172" t="s">
        <v>703</v>
      </c>
    </row>
    <row r="37" spans="1:11" ht="60" x14ac:dyDescent="0.25">
      <c r="A37" s="8">
        <v>33</v>
      </c>
      <c r="B37" s="347">
        <v>6</v>
      </c>
      <c r="C37" s="93" t="s">
        <v>612</v>
      </c>
      <c r="D37" s="97" t="s">
        <v>1623</v>
      </c>
      <c r="E37" s="81">
        <v>8</v>
      </c>
      <c r="F37" s="274" t="s">
        <v>1449</v>
      </c>
      <c r="G37" s="94">
        <v>13</v>
      </c>
      <c r="H37" s="94">
        <v>13</v>
      </c>
      <c r="I37" s="95">
        <v>0.33</v>
      </c>
      <c r="J37" s="172" t="s">
        <v>2876</v>
      </c>
      <c r="K37" s="172" t="s">
        <v>611</v>
      </c>
    </row>
    <row r="38" spans="1:11" ht="60" x14ac:dyDescent="0.25">
      <c r="A38" s="8">
        <v>34</v>
      </c>
      <c r="B38" s="347">
        <v>7</v>
      </c>
      <c r="C38" s="93" t="s">
        <v>2902</v>
      </c>
      <c r="D38" s="97" t="s">
        <v>702</v>
      </c>
      <c r="E38" s="81">
        <v>8</v>
      </c>
      <c r="F38" s="274" t="s">
        <v>1450</v>
      </c>
      <c r="G38" s="94">
        <v>12</v>
      </c>
      <c r="H38" s="94">
        <v>12</v>
      </c>
      <c r="I38" s="95">
        <f t="shared" ref="I38" si="3">H38/40</f>
        <v>0.3</v>
      </c>
      <c r="J38" s="172" t="s">
        <v>2876</v>
      </c>
      <c r="K38" s="172" t="s">
        <v>703</v>
      </c>
    </row>
    <row r="39" spans="1:11" ht="75" x14ac:dyDescent="0.25">
      <c r="A39" s="8">
        <v>35</v>
      </c>
      <c r="B39" s="347">
        <v>8</v>
      </c>
      <c r="C39" s="93" t="s">
        <v>2556</v>
      </c>
      <c r="D39" s="97" t="s">
        <v>436</v>
      </c>
      <c r="E39" s="81">
        <v>8</v>
      </c>
      <c r="F39" s="274" t="s">
        <v>1451</v>
      </c>
      <c r="G39" s="94">
        <v>12</v>
      </c>
      <c r="H39" s="94">
        <v>12</v>
      </c>
      <c r="I39" s="95">
        <v>0.3</v>
      </c>
      <c r="J39" s="172" t="s">
        <v>2876</v>
      </c>
      <c r="K39" s="172" t="s">
        <v>2563</v>
      </c>
    </row>
    <row r="40" spans="1:11" ht="75" x14ac:dyDescent="0.25">
      <c r="A40" s="8">
        <v>36</v>
      </c>
      <c r="B40" s="347">
        <v>9</v>
      </c>
      <c r="C40" s="127" t="s">
        <v>2735</v>
      </c>
      <c r="D40" s="146" t="s">
        <v>587</v>
      </c>
      <c r="E40" s="81">
        <v>8</v>
      </c>
      <c r="F40" s="274" t="s">
        <v>1452</v>
      </c>
      <c r="G40" s="94">
        <v>12</v>
      </c>
      <c r="H40" s="94">
        <v>12</v>
      </c>
      <c r="I40" s="95">
        <f>H40/40</f>
        <v>0.3</v>
      </c>
      <c r="J40" s="172" t="s">
        <v>2876</v>
      </c>
      <c r="K40" s="172" t="s">
        <v>588</v>
      </c>
    </row>
    <row r="41" spans="1:11" ht="75" x14ac:dyDescent="0.25">
      <c r="A41" s="8">
        <v>37</v>
      </c>
      <c r="B41" s="347">
        <v>10</v>
      </c>
      <c r="C41" s="93" t="s">
        <v>504</v>
      </c>
      <c r="D41" s="97" t="s">
        <v>2608</v>
      </c>
      <c r="E41" s="81">
        <v>8</v>
      </c>
      <c r="F41" s="274" t="s">
        <v>1453</v>
      </c>
      <c r="G41" s="94">
        <v>12</v>
      </c>
      <c r="H41" s="94">
        <v>12</v>
      </c>
      <c r="I41" s="95">
        <f>H41/40</f>
        <v>0.3</v>
      </c>
      <c r="J41" s="172" t="s">
        <v>2876</v>
      </c>
      <c r="K41" s="172" t="s">
        <v>499</v>
      </c>
    </row>
    <row r="42" spans="1:11" ht="75" x14ac:dyDescent="0.25">
      <c r="A42" s="8">
        <v>38</v>
      </c>
      <c r="B42" s="347">
        <v>11</v>
      </c>
      <c r="C42" s="80" t="s">
        <v>2580</v>
      </c>
      <c r="D42" s="97" t="s">
        <v>473</v>
      </c>
      <c r="E42" s="81">
        <v>8</v>
      </c>
      <c r="F42" s="274" t="s">
        <v>1454</v>
      </c>
      <c r="G42" s="94">
        <v>11</v>
      </c>
      <c r="H42" s="94">
        <v>11</v>
      </c>
      <c r="I42" s="95">
        <v>0.28000000000000003</v>
      </c>
      <c r="J42" s="172" t="s">
        <v>2876</v>
      </c>
      <c r="K42" s="172" t="s">
        <v>2600</v>
      </c>
    </row>
    <row r="43" spans="1:11" ht="75" x14ac:dyDescent="0.25">
      <c r="A43" s="8">
        <v>39</v>
      </c>
      <c r="B43" s="347">
        <v>12</v>
      </c>
      <c r="C43" s="93" t="s">
        <v>2549</v>
      </c>
      <c r="D43" s="97" t="s">
        <v>436</v>
      </c>
      <c r="E43" s="81">
        <v>8</v>
      </c>
      <c r="F43" s="274" t="s">
        <v>1455</v>
      </c>
      <c r="G43" s="94">
        <v>11</v>
      </c>
      <c r="H43" s="94">
        <v>11</v>
      </c>
      <c r="I43" s="95">
        <v>0.28000000000000003</v>
      </c>
      <c r="J43" s="172" t="s">
        <v>2876</v>
      </c>
      <c r="K43" s="172" t="s">
        <v>2563</v>
      </c>
    </row>
    <row r="44" spans="1:11" ht="60" x14ac:dyDescent="0.25">
      <c r="A44" s="8">
        <v>40</v>
      </c>
      <c r="B44" s="347">
        <v>13</v>
      </c>
      <c r="C44" s="93" t="s">
        <v>708</v>
      </c>
      <c r="D44" s="97" t="s">
        <v>702</v>
      </c>
      <c r="E44" s="81">
        <v>8</v>
      </c>
      <c r="F44" s="274" t="s">
        <v>1456</v>
      </c>
      <c r="G44" s="94">
        <v>11</v>
      </c>
      <c r="H44" s="94">
        <v>11</v>
      </c>
      <c r="I44" s="95">
        <f t="shared" ref="I44" si="4">H44/40</f>
        <v>0.27500000000000002</v>
      </c>
      <c r="J44" s="172" t="s">
        <v>2876</v>
      </c>
      <c r="K44" s="172" t="s">
        <v>703</v>
      </c>
    </row>
    <row r="45" spans="1:11" ht="75" x14ac:dyDescent="0.25">
      <c r="A45" s="8">
        <v>41</v>
      </c>
      <c r="B45" s="347">
        <v>14</v>
      </c>
      <c r="C45" s="93" t="s">
        <v>2547</v>
      </c>
      <c r="D45" s="97" t="s">
        <v>436</v>
      </c>
      <c r="E45" s="81">
        <v>8</v>
      </c>
      <c r="F45" s="274" t="s">
        <v>1457</v>
      </c>
      <c r="G45" s="94">
        <v>10</v>
      </c>
      <c r="H45" s="94">
        <v>10</v>
      </c>
      <c r="I45" s="95">
        <v>0.25</v>
      </c>
      <c r="J45" s="172" t="s">
        <v>2876</v>
      </c>
      <c r="K45" s="172" t="s">
        <v>2563</v>
      </c>
    </row>
    <row r="46" spans="1:11" ht="75" x14ac:dyDescent="0.25">
      <c r="A46" s="8">
        <v>42</v>
      </c>
      <c r="B46" s="347">
        <v>15</v>
      </c>
      <c r="C46" s="80" t="s">
        <v>416</v>
      </c>
      <c r="D46" s="97" t="s">
        <v>2499</v>
      </c>
      <c r="E46" s="81">
        <v>8</v>
      </c>
      <c r="F46" s="274" t="s">
        <v>1458</v>
      </c>
      <c r="G46" s="94">
        <v>9</v>
      </c>
      <c r="H46" s="94">
        <v>9</v>
      </c>
      <c r="I46" s="96">
        <v>0.22500000000000001</v>
      </c>
      <c r="J46" s="172" t="s">
        <v>2876</v>
      </c>
      <c r="K46" s="97" t="s">
        <v>413</v>
      </c>
    </row>
    <row r="47" spans="1:11" ht="75" x14ac:dyDescent="0.25">
      <c r="A47" s="8">
        <v>43</v>
      </c>
      <c r="B47" s="347">
        <v>16</v>
      </c>
      <c r="C47" s="80" t="s">
        <v>415</v>
      </c>
      <c r="D47" s="97" t="s">
        <v>2499</v>
      </c>
      <c r="E47" s="81">
        <v>8</v>
      </c>
      <c r="F47" s="274" t="s">
        <v>1459</v>
      </c>
      <c r="G47" s="94">
        <v>9</v>
      </c>
      <c r="H47" s="94">
        <v>9</v>
      </c>
      <c r="I47" s="96">
        <v>0.22500000000000001</v>
      </c>
      <c r="J47" s="172" t="s">
        <v>2876</v>
      </c>
      <c r="K47" s="97" t="s">
        <v>413</v>
      </c>
    </row>
    <row r="48" spans="1:11" ht="75" x14ac:dyDescent="0.25">
      <c r="A48" s="8">
        <v>44</v>
      </c>
      <c r="B48" s="347">
        <v>17</v>
      </c>
      <c r="C48" s="93" t="s">
        <v>2564</v>
      </c>
      <c r="D48" s="97" t="s">
        <v>436</v>
      </c>
      <c r="E48" s="81">
        <v>8</v>
      </c>
      <c r="F48" s="274" t="s">
        <v>1460</v>
      </c>
      <c r="G48" s="94">
        <v>9</v>
      </c>
      <c r="H48" s="94">
        <v>9</v>
      </c>
      <c r="I48" s="95">
        <v>0.23</v>
      </c>
      <c r="J48" s="172" t="s">
        <v>2876</v>
      </c>
      <c r="K48" s="172" t="s">
        <v>2563</v>
      </c>
    </row>
    <row r="49" spans="1:11" ht="75" x14ac:dyDescent="0.25">
      <c r="A49" s="8">
        <v>45</v>
      </c>
      <c r="B49" s="347">
        <v>18</v>
      </c>
      <c r="C49" s="80" t="s">
        <v>2688</v>
      </c>
      <c r="D49" s="97" t="s">
        <v>556</v>
      </c>
      <c r="E49" s="81">
        <v>8</v>
      </c>
      <c r="F49" s="274" t="s">
        <v>1461</v>
      </c>
      <c r="G49" s="94">
        <v>9</v>
      </c>
      <c r="H49" s="94">
        <v>9</v>
      </c>
      <c r="I49" s="95">
        <v>0.22</v>
      </c>
      <c r="J49" s="172" t="s">
        <v>2876</v>
      </c>
      <c r="K49" s="172" t="s">
        <v>2673</v>
      </c>
    </row>
    <row r="50" spans="1:11" ht="75" x14ac:dyDescent="0.25">
      <c r="A50" s="8">
        <v>46</v>
      </c>
      <c r="B50" s="347">
        <v>19</v>
      </c>
      <c r="C50" s="93" t="s">
        <v>467</v>
      </c>
      <c r="D50" s="97" t="s">
        <v>436</v>
      </c>
      <c r="E50" s="81">
        <v>8</v>
      </c>
      <c r="F50" s="274" t="s">
        <v>1462</v>
      </c>
      <c r="G50" s="94">
        <v>9</v>
      </c>
      <c r="H50" s="94">
        <v>9</v>
      </c>
      <c r="I50" s="95">
        <v>0.23</v>
      </c>
      <c r="J50" s="172" t="s">
        <v>2876</v>
      </c>
      <c r="K50" s="172" t="s">
        <v>2563</v>
      </c>
    </row>
    <row r="51" spans="1:11" ht="75" x14ac:dyDescent="0.25">
      <c r="A51" s="8">
        <v>47</v>
      </c>
      <c r="B51" s="347">
        <v>20</v>
      </c>
      <c r="C51" s="80" t="s">
        <v>2515</v>
      </c>
      <c r="D51" s="97" t="s">
        <v>2499</v>
      </c>
      <c r="E51" s="81">
        <v>8</v>
      </c>
      <c r="F51" s="274" t="s">
        <v>1463</v>
      </c>
      <c r="G51" s="94">
        <v>8</v>
      </c>
      <c r="H51" s="94">
        <v>8</v>
      </c>
      <c r="I51" s="95">
        <v>0.2</v>
      </c>
      <c r="J51" s="172" t="s">
        <v>2876</v>
      </c>
      <c r="K51" s="97" t="s">
        <v>413</v>
      </c>
    </row>
    <row r="52" spans="1:11" ht="60" x14ac:dyDescent="0.25">
      <c r="A52" s="8">
        <v>48</v>
      </c>
      <c r="B52" s="347">
        <v>21</v>
      </c>
      <c r="C52" s="93" t="s">
        <v>2491</v>
      </c>
      <c r="D52" s="97" t="s">
        <v>391</v>
      </c>
      <c r="E52" s="81">
        <v>8</v>
      </c>
      <c r="F52" s="274" t="s">
        <v>1464</v>
      </c>
      <c r="G52" s="94">
        <v>7</v>
      </c>
      <c r="H52" s="94">
        <v>7</v>
      </c>
      <c r="I52" s="94">
        <v>18</v>
      </c>
      <c r="J52" s="172" t="s">
        <v>2876</v>
      </c>
      <c r="K52" s="172" t="s">
        <v>392</v>
      </c>
    </row>
    <row r="53" spans="1:11" ht="75" x14ac:dyDescent="0.25">
      <c r="A53" s="8">
        <v>49</v>
      </c>
      <c r="B53" s="347">
        <v>22</v>
      </c>
      <c r="C53" s="93" t="s">
        <v>2853</v>
      </c>
      <c r="D53" s="97" t="s">
        <v>672</v>
      </c>
      <c r="E53" s="81">
        <v>8</v>
      </c>
      <c r="F53" s="274" t="s">
        <v>2854</v>
      </c>
      <c r="G53" s="94">
        <v>6</v>
      </c>
      <c r="H53" s="94">
        <v>6</v>
      </c>
      <c r="I53" s="95">
        <v>0.15</v>
      </c>
      <c r="J53" s="172" t="s">
        <v>2876</v>
      </c>
      <c r="K53" s="172" t="s">
        <v>677</v>
      </c>
    </row>
    <row r="54" spans="1:11" ht="60" x14ac:dyDescent="0.25">
      <c r="A54" s="8">
        <v>50</v>
      </c>
      <c r="B54" s="347">
        <v>23</v>
      </c>
      <c r="C54" s="93" t="s">
        <v>2778</v>
      </c>
      <c r="D54" s="97" t="s">
        <v>1623</v>
      </c>
      <c r="E54" s="81">
        <v>8</v>
      </c>
      <c r="F54" s="274" t="s">
        <v>1466</v>
      </c>
      <c r="G54" s="94">
        <v>6</v>
      </c>
      <c r="H54" s="94">
        <v>6</v>
      </c>
      <c r="I54" s="95">
        <v>0.15</v>
      </c>
      <c r="J54" s="172" t="s">
        <v>2876</v>
      </c>
      <c r="K54" s="172" t="s">
        <v>611</v>
      </c>
    </row>
    <row r="55" spans="1:11" ht="75" x14ac:dyDescent="0.25">
      <c r="A55" s="8">
        <v>51</v>
      </c>
      <c r="B55" s="347">
        <v>24</v>
      </c>
      <c r="C55" s="80" t="s">
        <v>425</v>
      </c>
      <c r="D55" s="97" t="s">
        <v>2499</v>
      </c>
      <c r="E55" s="81">
        <v>8</v>
      </c>
      <c r="F55" s="274" t="s">
        <v>1467</v>
      </c>
      <c r="G55" s="94">
        <v>6</v>
      </c>
      <c r="H55" s="94">
        <v>6</v>
      </c>
      <c r="I55" s="95">
        <v>0.15</v>
      </c>
      <c r="J55" s="172" t="s">
        <v>2876</v>
      </c>
      <c r="K55" s="97" t="s">
        <v>413</v>
      </c>
    </row>
    <row r="56" spans="1:11" ht="75" x14ac:dyDescent="0.25">
      <c r="A56" s="8">
        <v>52</v>
      </c>
      <c r="B56" s="347">
        <v>25</v>
      </c>
      <c r="C56" s="80" t="s">
        <v>2711</v>
      </c>
      <c r="D56" s="97" t="s">
        <v>556</v>
      </c>
      <c r="E56" s="81">
        <v>8</v>
      </c>
      <c r="F56" s="274" t="s">
        <v>1465</v>
      </c>
      <c r="G56" s="94">
        <v>6</v>
      </c>
      <c r="H56" s="94">
        <v>6</v>
      </c>
      <c r="I56" s="95">
        <v>0.15</v>
      </c>
      <c r="J56" s="172" t="s">
        <v>2876</v>
      </c>
      <c r="K56" s="172" t="s">
        <v>2673</v>
      </c>
    </row>
    <row r="57" spans="1:11" ht="75" x14ac:dyDescent="0.25">
      <c r="A57" s="8">
        <v>53</v>
      </c>
      <c r="B57" s="347">
        <v>26</v>
      </c>
      <c r="C57" s="80" t="s">
        <v>480</v>
      </c>
      <c r="D57" s="97" t="s">
        <v>473</v>
      </c>
      <c r="E57" s="81">
        <v>8</v>
      </c>
      <c r="F57" s="274" t="s">
        <v>1468</v>
      </c>
      <c r="G57" s="94">
        <v>6</v>
      </c>
      <c r="H57" s="94">
        <v>6</v>
      </c>
      <c r="I57" s="95">
        <v>0.15</v>
      </c>
      <c r="J57" s="172" t="s">
        <v>2876</v>
      </c>
      <c r="K57" s="172" t="s">
        <v>2600</v>
      </c>
    </row>
    <row r="58" spans="1:11" ht="75" x14ac:dyDescent="0.25">
      <c r="A58" s="8">
        <v>54</v>
      </c>
      <c r="B58" s="347">
        <v>27</v>
      </c>
      <c r="C58" s="93" t="s">
        <v>2565</v>
      </c>
      <c r="D58" s="97" t="s">
        <v>436</v>
      </c>
      <c r="E58" s="81">
        <v>8</v>
      </c>
      <c r="F58" s="274" t="s">
        <v>1469</v>
      </c>
      <c r="G58" s="94">
        <v>6</v>
      </c>
      <c r="H58" s="94">
        <v>6</v>
      </c>
      <c r="I58" s="95">
        <v>0.15</v>
      </c>
      <c r="J58" s="172" t="s">
        <v>2876</v>
      </c>
      <c r="K58" s="172" t="s">
        <v>2563</v>
      </c>
    </row>
    <row r="59" spans="1:11" ht="75" x14ac:dyDescent="0.25">
      <c r="A59" s="8">
        <v>55</v>
      </c>
      <c r="B59" s="347">
        <v>28</v>
      </c>
      <c r="C59" s="80" t="s">
        <v>2516</v>
      </c>
      <c r="D59" s="97" t="s">
        <v>2499</v>
      </c>
      <c r="E59" s="81">
        <v>8</v>
      </c>
      <c r="F59" s="274" t="s">
        <v>1470</v>
      </c>
      <c r="G59" s="94">
        <v>6</v>
      </c>
      <c r="H59" s="94">
        <v>6</v>
      </c>
      <c r="I59" s="95">
        <v>0.15</v>
      </c>
      <c r="J59" s="172" t="s">
        <v>2876</v>
      </c>
      <c r="K59" s="97" t="s">
        <v>413</v>
      </c>
    </row>
    <row r="60" spans="1:11" ht="75" x14ac:dyDescent="0.25">
      <c r="A60" s="8">
        <v>56</v>
      </c>
      <c r="B60" s="347">
        <v>29</v>
      </c>
      <c r="C60" s="80" t="s">
        <v>2602</v>
      </c>
      <c r="D60" s="97" t="s">
        <v>473</v>
      </c>
      <c r="E60" s="81">
        <v>8</v>
      </c>
      <c r="F60" s="274" t="s">
        <v>1471</v>
      </c>
      <c r="G60" s="94">
        <v>5</v>
      </c>
      <c r="H60" s="94">
        <v>5</v>
      </c>
      <c r="I60" s="95">
        <v>0.13</v>
      </c>
      <c r="J60" s="172" t="s">
        <v>2876</v>
      </c>
      <c r="K60" s="172" t="s">
        <v>2600</v>
      </c>
    </row>
    <row r="61" spans="1:11" ht="75" x14ac:dyDescent="0.25">
      <c r="A61" s="8">
        <v>57</v>
      </c>
      <c r="B61" s="347">
        <v>30</v>
      </c>
      <c r="C61" s="127" t="s">
        <v>2734</v>
      </c>
      <c r="D61" s="146" t="s">
        <v>587</v>
      </c>
      <c r="E61" s="81">
        <v>8</v>
      </c>
      <c r="F61" s="274" t="s">
        <v>1472</v>
      </c>
      <c r="G61" s="94">
        <v>5</v>
      </c>
      <c r="H61" s="94">
        <v>5</v>
      </c>
      <c r="I61" s="95">
        <f>H61/40</f>
        <v>0.125</v>
      </c>
      <c r="J61" s="172" t="s">
        <v>2876</v>
      </c>
      <c r="K61" s="172" t="s">
        <v>588</v>
      </c>
    </row>
    <row r="62" spans="1:11" ht="75" x14ac:dyDescent="0.25">
      <c r="A62" s="8">
        <v>58</v>
      </c>
      <c r="B62" s="347">
        <v>31</v>
      </c>
      <c r="C62" s="80" t="s">
        <v>491</v>
      </c>
      <c r="D62" s="97" t="s">
        <v>473</v>
      </c>
      <c r="E62" s="81">
        <v>8</v>
      </c>
      <c r="F62" s="274" t="s">
        <v>1473</v>
      </c>
      <c r="G62" s="94">
        <v>5</v>
      </c>
      <c r="H62" s="94">
        <v>5</v>
      </c>
      <c r="I62" s="95">
        <v>0.13</v>
      </c>
      <c r="J62" s="172" t="s">
        <v>2876</v>
      </c>
      <c r="K62" s="172" t="s">
        <v>2600</v>
      </c>
    </row>
    <row r="63" spans="1:11" ht="90" x14ac:dyDescent="0.25">
      <c r="A63" s="8">
        <v>59</v>
      </c>
      <c r="B63" s="347">
        <v>32</v>
      </c>
      <c r="C63" s="93" t="s">
        <v>2828</v>
      </c>
      <c r="D63" s="97" t="s">
        <v>2799</v>
      </c>
      <c r="E63" s="81">
        <v>8</v>
      </c>
      <c r="F63" s="274" t="s">
        <v>1474</v>
      </c>
      <c r="G63" s="94">
        <v>5</v>
      </c>
      <c r="H63" s="94">
        <v>5</v>
      </c>
      <c r="I63" s="95">
        <v>0.13</v>
      </c>
      <c r="J63" s="172" t="s">
        <v>2876</v>
      </c>
      <c r="K63" s="172" t="s">
        <v>2829</v>
      </c>
    </row>
    <row r="64" spans="1:11" ht="75" x14ac:dyDescent="0.25">
      <c r="A64" s="8">
        <v>60</v>
      </c>
      <c r="B64" s="347">
        <v>33</v>
      </c>
      <c r="C64" s="80" t="s">
        <v>2603</v>
      </c>
      <c r="D64" s="97" t="s">
        <v>473</v>
      </c>
      <c r="E64" s="81">
        <v>8</v>
      </c>
      <c r="F64" s="274" t="s">
        <v>1475</v>
      </c>
      <c r="G64" s="94">
        <v>4</v>
      </c>
      <c r="H64" s="94">
        <v>4</v>
      </c>
      <c r="I64" s="95">
        <v>0.1</v>
      </c>
      <c r="J64" s="172" t="s">
        <v>2876</v>
      </c>
      <c r="K64" s="172" t="s">
        <v>2600</v>
      </c>
    </row>
    <row r="65" spans="1:12" ht="60" x14ac:dyDescent="0.25">
      <c r="A65" s="8">
        <v>61</v>
      </c>
      <c r="B65" s="347">
        <v>34</v>
      </c>
      <c r="C65" s="93" t="s">
        <v>613</v>
      </c>
      <c r="D65" s="97" t="s">
        <v>1623</v>
      </c>
      <c r="E65" s="81">
        <v>8</v>
      </c>
      <c r="F65" s="274" t="s">
        <v>1476</v>
      </c>
      <c r="G65" s="94">
        <v>4</v>
      </c>
      <c r="H65" s="94">
        <v>4</v>
      </c>
      <c r="I65" s="95">
        <v>0.1</v>
      </c>
      <c r="J65" s="172" t="s">
        <v>2876</v>
      </c>
      <c r="K65" s="172" t="s">
        <v>611</v>
      </c>
    </row>
    <row r="66" spans="1:12" ht="75" x14ac:dyDescent="0.25">
      <c r="A66" s="8">
        <v>62</v>
      </c>
      <c r="B66" s="347">
        <v>35</v>
      </c>
      <c r="C66" s="80" t="s">
        <v>2666</v>
      </c>
      <c r="D66" s="97" t="s">
        <v>538</v>
      </c>
      <c r="E66" s="81">
        <v>8</v>
      </c>
      <c r="F66" s="274" t="s">
        <v>1477</v>
      </c>
      <c r="G66" s="94">
        <v>4</v>
      </c>
      <c r="H66" s="94">
        <v>4</v>
      </c>
      <c r="I66" s="95">
        <v>0.1</v>
      </c>
      <c r="J66" s="172" t="s">
        <v>2876</v>
      </c>
      <c r="K66" s="172" t="s">
        <v>539</v>
      </c>
    </row>
    <row r="67" spans="1:12" ht="75" x14ac:dyDescent="0.25">
      <c r="A67" s="8">
        <v>63</v>
      </c>
      <c r="B67" s="347">
        <v>36</v>
      </c>
      <c r="C67" s="93" t="s">
        <v>2646</v>
      </c>
      <c r="D67" s="97" t="s">
        <v>523</v>
      </c>
      <c r="E67" s="81">
        <v>8</v>
      </c>
      <c r="F67" s="274" t="s">
        <v>1478</v>
      </c>
      <c r="G67" s="94">
        <v>4</v>
      </c>
      <c r="H67" s="94">
        <v>4</v>
      </c>
      <c r="I67" s="95">
        <v>0.1</v>
      </c>
      <c r="J67" s="172" t="s">
        <v>2876</v>
      </c>
      <c r="K67" s="97" t="s">
        <v>516</v>
      </c>
    </row>
    <row r="68" spans="1:12" ht="75" x14ac:dyDescent="0.25">
      <c r="A68" s="8">
        <v>64</v>
      </c>
      <c r="B68" s="347">
        <v>37</v>
      </c>
      <c r="C68" s="93" t="s">
        <v>2566</v>
      </c>
      <c r="D68" s="97" t="s">
        <v>436</v>
      </c>
      <c r="E68" s="81">
        <v>8</v>
      </c>
      <c r="F68" s="274" t="s">
        <v>1479</v>
      </c>
      <c r="G68" s="94">
        <v>4</v>
      </c>
      <c r="H68" s="94">
        <v>4</v>
      </c>
      <c r="I68" s="95">
        <v>0.1</v>
      </c>
      <c r="J68" s="172" t="s">
        <v>2876</v>
      </c>
      <c r="K68" s="172" t="s">
        <v>2563</v>
      </c>
    </row>
    <row r="69" spans="1:12" ht="60" x14ac:dyDescent="0.25">
      <c r="A69" s="8">
        <v>65</v>
      </c>
      <c r="B69" s="347">
        <v>38</v>
      </c>
      <c r="C69" s="93" t="s">
        <v>2765</v>
      </c>
      <c r="D69" s="97" t="s">
        <v>1623</v>
      </c>
      <c r="E69" s="81">
        <v>8</v>
      </c>
      <c r="F69" s="274" t="s">
        <v>1480</v>
      </c>
      <c r="G69" s="94">
        <v>4</v>
      </c>
      <c r="H69" s="94">
        <v>4</v>
      </c>
      <c r="I69" s="95">
        <v>0.1</v>
      </c>
      <c r="J69" s="172" t="s">
        <v>2876</v>
      </c>
      <c r="K69" s="172" t="s">
        <v>611</v>
      </c>
    </row>
    <row r="70" spans="1:12" ht="60" x14ac:dyDescent="0.25">
      <c r="A70" s="8">
        <v>66</v>
      </c>
      <c r="B70" s="347">
        <v>39</v>
      </c>
      <c r="C70" s="93" t="s">
        <v>2864</v>
      </c>
      <c r="D70" s="97" t="s">
        <v>702</v>
      </c>
      <c r="E70" s="81">
        <v>8</v>
      </c>
      <c r="F70" s="274" t="s">
        <v>1481</v>
      </c>
      <c r="G70" s="94">
        <v>4</v>
      </c>
      <c r="H70" s="94">
        <v>4</v>
      </c>
      <c r="I70" s="95">
        <f t="shared" ref="I70" si="5">H70/40</f>
        <v>0.1</v>
      </c>
      <c r="J70" s="172" t="s">
        <v>2876</v>
      </c>
      <c r="K70" s="172" t="s">
        <v>703</v>
      </c>
    </row>
    <row r="71" spans="1:12" ht="75" x14ac:dyDescent="0.25">
      <c r="A71" s="8">
        <v>67</v>
      </c>
      <c r="B71" s="347">
        <v>40</v>
      </c>
      <c r="C71" s="93" t="s">
        <v>2845</v>
      </c>
      <c r="D71" s="97" t="s">
        <v>672</v>
      </c>
      <c r="E71" s="81">
        <v>8</v>
      </c>
      <c r="F71" s="274" t="s">
        <v>1482</v>
      </c>
      <c r="G71" s="94">
        <v>4</v>
      </c>
      <c r="H71" s="94">
        <v>4</v>
      </c>
      <c r="I71" s="95">
        <v>0.1</v>
      </c>
      <c r="J71" s="172" t="s">
        <v>2876</v>
      </c>
      <c r="K71" s="172" t="s">
        <v>677</v>
      </c>
    </row>
    <row r="72" spans="1:12" ht="75" x14ac:dyDescent="0.25">
      <c r="A72" s="8">
        <v>68</v>
      </c>
      <c r="B72" s="347">
        <v>41</v>
      </c>
      <c r="C72" s="127" t="s">
        <v>2760</v>
      </c>
      <c r="D72" s="146" t="s">
        <v>587</v>
      </c>
      <c r="E72" s="81">
        <v>8</v>
      </c>
      <c r="F72" s="274" t="s">
        <v>1483</v>
      </c>
      <c r="G72" s="94">
        <v>3</v>
      </c>
      <c r="H72" s="94">
        <v>3</v>
      </c>
      <c r="I72" s="95">
        <f>H72/40</f>
        <v>7.4999999999999997E-2</v>
      </c>
      <c r="J72" s="172" t="s">
        <v>2876</v>
      </c>
      <c r="K72" s="172" t="s">
        <v>588</v>
      </c>
    </row>
    <row r="73" spans="1:12" ht="90" x14ac:dyDescent="0.25">
      <c r="A73" s="8">
        <v>69</v>
      </c>
      <c r="B73" s="347">
        <v>42</v>
      </c>
      <c r="C73" s="93" t="s">
        <v>2815</v>
      </c>
      <c r="D73" s="97" t="s">
        <v>2799</v>
      </c>
      <c r="E73" s="81">
        <v>8</v>
      </c>
      <c r="F73" s="274" t="s">
        <v>1484</v>
      </c>
      <c r="G73" s="94">
        <v>3</v>
      </c>
      <c r="H73" s="94">
        <v>3</v>
      </c>
      <c r="I73" s="95">
        <v>0.08</v>
      </c>
      <c r="J73" s="172" t="s">
        <v>2876</v>
      </c>
      <c r="K73" s="172" t="s">
        <v>2829</v>
      </c>
    </row>
    <row r="74" spans="1:12" ht="75" x14ac:dyDescent="0.25">
      <c r="A74" s="8">
        <v>70</v>
      </c>
      <c r="B74" s="347">
        <v>43</v>
      </c>
      <c r="C74" s="93" t="s">
        <v>2625</v>
      </c>
      <c r="D74" s="97" t="s">
        <v>523</v>
      </c>
      <c r="E74" s="81">
        <v>8</v>
      </c>
      <c r="F74" s="274" t="s">
        <v>1485</v>
      </c>
      <c r="G74" s="94">
        <v>3</v>
      </c>
      <c r="H74" s="94">
        <v>3</v>
      </c>
      <c r="I74" s="95">
        <v>0.08</v>
      </c>
      <c r="J74" s="172" t="s">
        <v>2876</v>
      </c>
      <c r="K74" s="97" t="s">
        <v>516</v>
      </c>
    </row>
    <row r="75" spans="1:12" ht="75" x14ac:dyDescent="0.25">
      <c r="A75" s="8">
        <v>71</v>
      </c>
      <c r="B75" s="347">
        <v>44</v>
      </c>
      <c r="C75" s="186" t="s">
        <v>592</v>
      </c>
      <c r="D75" s="146" t="s">
        <v>587</v>
      </c>
      <c r="E75" s="81">
        <v>8</v>
      </c>
      <c r="F75" s="274" t="s">
        <v>1486</v>
      </c>
      <c r="G75" s="94">
        <v>2</v>
      </c>
      <c r="H75" s="94">
        <v>2</v>
      </c>
      <c r="I75" s="95">
        <f>H75/40</f>
        <v>0.05</v>
      </c>
      <c r="J75" s="172" t="s">
        <v>2876</v>
      </c>
      <c r="K75" s="172" t="s">
        <v>588</v>
      </c>
    </row>
    <row r="76" spans="1:12" ht="90" x14ac:dyDescent="0.25">
      <c r="A76" s="8">
        <v>72</v>
      </c>
      <c r="B76" s="347">
        <v>45</v>
      </c>
      <c r="C76" s="93" t="s">
        <v>2814</v>
      </c>
      <c r="D76" s="97" t="s">
        <v>2799</v>
      </c>
      <c r="E76" s="81">
        <v>8</v>
      </c>
      <c r="F76" s="274" t="s">
        <v>1487</v>
      </c>
      <c r="G76" s="94">
        <v>2</v>
      </c>
      <c r="H76" s="94">
        <v>2</v>
      </c>
      <c r="I76" s="95">
        <v>0.05</v>
      </c>
      <c r="J76" s="172" t="s">
        <v>2876</v>
      </c>
      <c r="K76" s="172" t="s">
        <v>2829</v>
      </c>
    </row>
    <row r="77" spans="1:12" ht="75" x14ac:dyDescent="0.25">
      <c r="A77" s="8">
        <v>73</v>
      </c>
      <c r="B77" s="347">
        <v>46</v>
      </c>
      <c r="C77" s="80" t="s">
        <v>2579</v>
      </c>
      <c r="D77" s="97" t="s">
        <v>473</v>
      </c>
      <c r="E77" s="81">
        <v>8</v>
      </c>
      <c r="F77" s="274" t="s">
        <v>1488</v>
      </c>
      <c r="G77" s="94">
        <v>0</v>
      </c>
      <c r="H77" s="94">
        <v>0</v>
      </c>
      <c r="I77" s="95">
        <v>0</v>
      </c>
      <c r="J77" s="172" t="s">
        <v>2876</v>
      </c>
      <c r="K77" s="172" t="s">
        <v>2600</v>
      </c>
    </row>
    <row r="78" spans="1:12" ht="75.75" x14ac:dyDescent="0.3">
      <c r="A78" s="8">
        <v>74</v>
      </c>
      <c r="B78" s="284">
        <v>1</v>
      </c>
      <c r="C78" s="98" t="s">
        <v>434</v>
      </c>
      <c r="D78" s="102" t="s">
        <v>2499</v>
      </c>
      <c r="E78" s="76">
        <v>9</v>
      </c>
      <c r="F78" s="275" t="s">
        <v>1489</v>
      </c>
      <c r="G78" s="99">
        <v>24</v>
      </c>
      <c r="H78" s="99">
        <v>24</v>
      </c>
      <c r="I78" s="100">
        <v>0.6</v>
      </c>
      <c r="J78" s="380" t="s">
        <v>2874</v>
      </c>
      <c r="K78" s="102" t="s">
        <v>413</v>
      </c>
      <c r="L78" s="69" t="s">
        <v>1599</v>
      </c>
    </row>
    <row r="79" spans="1:12" ht="75" x14ac:dyDescent="0.25">
      <c r="A79" s="8">
        <v>75</v>
      </c>
      <c r="B79" s="284">
        <v>2</v>
      </c>
      <c r="C79" s="75" t="s">
        <v>566</v>
      </c>
      <c r="D79" s="102" t="s">
        <v>556</v>
      </c>
      <c r="E79" s="76">
        <v>9</v>
      </c>
      <c r="F79" s="275" t="s">
        <v>1490</v>
      </c>
      <c r="G79" s="99">
        <v>22</v>
      </c>
      <c r="H79" s="99">
        <v>22</v>
      </c>
      <c r="I79" s="100">
        <v>0.55000000000000004</v>
      </c>
      <c r="J79" s="380" t="s">
        <v>2875</v>
      </c>
      <c r="K79" s="173" t="s">
        <v>2716</v>
      </c>
    </row>
    <row r="80" spans="1:12" ht="75" x14ac:dyDescent="0.25">
      <c r="A80" s="8">
        <v>76</v>
      </c>
      <c r="B80" s="284">
        <v>3</v>
      </c>
      <c r="C80" s="98" t="s">
        <v>520</v>
      </c>
      <c r="D80" s="102" t="s">
        <v>523</v>
      </c>
      <c r="E80" s="76">
        <v>9</v>
      </c>
      <c r="F80" s="275" t="s">
        <v>1491</v>
      </c>
      <c r="G80" s="99">
        <v>22</v>
      </c>
      <c r="H80" s="99">
        <v>22</v>
      </c>
      <c r="I80" s="100">
        <v>0.55000000000000004</v>
      </c>
      <c r="J80" s="380" t="s">
        <v>2875</v>
      </c>
      <c r="K80" s="102" t="s">
        <v>516</v>
      </c>
    </row>
    <row r="81" spans="1:11" ht="90" x14ac:dyDescent="0.25">
      <c r="A81" s="8">
        <v>77</v>
      </c>
      <c r="B81" s="284">
        <v>4</v>
      </c>
      <c r="C81" s="98" t="s">
        <v>2830</v>
      </c>
      <c r="D81" s="102" t="s">
        <v>2799</v>
      </c>
      <c r="E81" s="76">
        <v>9</v>
      </c>
      <c r="F81" s="275" t="s">
        <v>1492</v>
      </c>
      <c r="G81" s="99">
        <v>21</v>
      </c>
      <c r="H81" s="99">
        <v>21</v>
      </c>
      <c r="I81" s="100">
        <v>0.53</v>
      </c>
      <c r="J81" s="380" t="s">
        <v>2875</v>
      </c>
      <c r="K81" s="173" t="s">
        <v>625</v>
      </c>
    </row>
    <row r="82" spans="1:11" ht="90" x14ac:dyDescent="0.25">
      <c r="A82" s="8">
        <v>78</v>
      </c>
      <c r="B82" s="284">
        <v>5</v>
      </c>
      <c r="C82" s="98" t="s">
        <v>643</v>
      </c>
      <c r="D82" s="102" t="s">
        <v>626</v>
      </c>
      <c r="E82" s="76">
        <v>9</v>
      </c>
      <c r="F82" s="275" t="s">
        <v>1493</v>
      </c>
      <c r="G82" s="99">
        <v>19</v>
      </c>
      <c r="H82" s="99">
        <v>19</v>
      </c>
      <c r="I82" s="100">
        <v>0.48</v>
      </c>
      <c r="J82" s="380" t="s">
        <v>2875</v>
      </c>
      <c r="K82" s="173" t="s">
        <v>625</v>
      </c>
    </row>
    <row r="83" spans="1:11" ht="75" x14ac:dyDescent="0.25">
      <c r="A83" s="8">
        <v>79</v>
      </c>
      <c r="B83" s="284">
        <v>6</v>
      </c>
      <c r="C83" s="75" t="s">
        <v>581</v>
      </c>
      <c r="D83" s="102" t="s">
        <v>556</v>
      </c>
      <c r="E83" s="76">
        <v>9</v>
      </c>
      <c r="F83" s="275" t="s">
        <v>1494</v>
      </c>
      <c r="G83" s="99">
        <v>18</v>
      </c>
      <c r="H83" s="99">
        <v>18</v>
      </c>
      <c r="I83" s="100">
        <v>0.45</v>
      </c>
      <c r="J83" s="380" t="s">
        <v>2875</v>
      </c>
      <c r="K83" s="173" t="s">
        <v>2716</v>
      </c>
    </row>
    <row r="84" spans="1:11" ht="90" x14ac:dyDescent="0.25">
      <c r="A84" s="8">
        <v>80</v>
      </c>
      <c r="B84" s="284">
        <v>7</v>
      </c>
      <c r="C84" s="98" t="s">
        <v>2831</v>
      </c>
      <c r="D84" s="102" t="s">
        <v>626</v>
      </c>
      <c r="E84" s="76">
        <v>9</v>
      </c>
      <c r="F84" s="275" t="s">
        <v>1495</v>
      </c>
      <c r="G84" s="99">
        <v>16</v>
      </c>
      <c r="H84" s="99">
        <v>16</v>
      </c>
      <c r="I84" s="100">
        <v>0.4</v>
      </c>
      <c r="J84" s="380" t="s">
        <v>2875</v>
      </c>
      <c r="K84" s="173" t="s">
        <v>625</v>
      </c>
    </row>
    <row r="85" spans="1:11" ht="60" x14ac:dyDescent="0.25">
      <c r="A85" s="8">
        <v>81</v>
      </c>
      <c r="B85" s="284">
        <v>8</v>
      </c>
      <c r="C85" s="98" t="s">
        <v>2867</v>
      </c>
      <c r="D85" s="102" t="s">
        <v>702</v>
      </c>
      <c r="E85" s="76">
        <v>9</v>
      </c>
      <c r="F85" s="275" t="s">
        <v>1496</v>
      </c>
      <c r="G85" s="99">
        <v>13</v>
      </c>
      <c r="H85" s="99">
        <v>13</v>
      </c>
      <c r="I85" s="100">
        <f>H85/40</f>
        <v>0.32500000000000001</v>
      </c>
      <c r="J85" s="173" t="s">
        <v>2876</v>
      </c>
      <c r="K85" s="173" t="s">
        <v>2903</v>
      </c>
    </row>
    <row r="86" spans="1:11" ht="90" x14ac:dyDescent="0.25">
      <c r="A86" s="8">
        <v>82</v>
      </c>
      <c r="B86" s="284">
        <v>9</v>
      </c>
      <c r="C86" s="98" t="s">
        <v>667</v>
      </c>
      <c r="D86" s="102" t="s">
        <v>626</v>
      </c>
      <c r="E86" s="76">
        <v>9</v>
      </c>
      <c r="F86" s="275" t="s">
        <v>1497</v>
      </c>
      <c r="G86" s="99">
        <v>12</v>
      </c>
      <c r="H86" s="99">
        <v>12</v>
      </c>
      <c r="I86" s="100">
        <v>0.3</v>
      </c>
      <c r="J86" s="173" t="s">
        <v>2876</v>
      </c>
      <c r="K86" s="173" t="s">
        <v>625</v>
      </c>
    </row>
    <row r="87" spans="1:11" ht="75" x14ac:dyDescent="0.25">
      <c r="A87" s="8">
        <v>83</v>
      </c>
      <c r="B87" s="284">
        <v>10</v>
      </c>
      <c r="C87" s="129" t="s">
        <v>2736</v>
      </c>
      <c r="D87" s="161" t="s">
        <v>587</v>
      </c>
      <c r="E87" s="76">
        <v>9</v>
      </c>
      <c r="F87" s="275" t="s">
        <v>1498</v>
      </c>
      <c r="G87" s="99">
        <v>8</v>
      </c>
      <c r="H87" s="99">
        <v>8</v>
      </c>
      <c r="I87" s="100">
        <f>H87/40</f>
        <v>0.2</v>
      </c>
      <c r="J87" s="173" t="s">
        <v>2876</v>
      </c>
      <c r="K87" s="173" t="s">
        <v>588</v>
      </c>
    </row>
    <row r="88" spans="1:11" ht="60" x14ac:dyDescent="0.25">
      <c r="A88" s="8">
        <v>84</v>
      </c>
      <c r="B88" s="284">
        <v>11</v>
      </c>
      <c r="C88" s="98" t="s">
        <v>2466</v>
      </c>
      <c r="D88" s="102" t="s">
        <v>391</v>
      </c>
      <c r="E88" s="76">
        <v>9</v>
      </c>
      <c r="F88" s="275" t="s">
        <v>1499</v>
      </c>
      <c r="G88" s="99">
        <v>7</v>
      </c>
      <c r="H88" s="99">
        <v>7</v>
      </c>
      <c r="I88" s="99">
        <v>18</v>
      </c>
      <c r="J88" s="173" t="s">
        <v>2876</v>
      </c>
      <c r="K88" s="173" t="s">
        <v>392</v>
      </c>
    </row>
    <row r="89" spans="1:11" ht="75" x14ac:dyDescent="0.25">
      <c r="A89" s="8">
        <v>85</v>
      </c>
      <c r="B89" s="284">
        <v>12</v>
      </c>
      <c r="C89" s="98" t="s">
        <v>537</v>
      </c>
      <c r="D89" s="102" t="s">
        <v>538</v>
      </c>
      <c r="E89" s="76">
        <v>9</v>
      </c>
      <c r="F89" s="275" t="s">
        <v>1500</v>
      </c>
      <c r="G89" s="99">
        <v>7</v>
      </c>
      <c r="H89" s="99">
        <v>7</v>
      </c>
      <c r="I89" s="100">
        <v>0.18</v>
      </c>
      <c r="J89" s="173" t="s">
        <v>2876</v>
      </c>
      <c r="K89" s="173" t="s">
        <v>539</v>
      </c>
    </row>
    <row r="90" spans="1:11" ht="90" x14ac:dyDescent="0.25">
      <c r="A90" s="8">
        <v>86</v>
      </c>
      <c r="B90" s="284">
        <v>13</v>
      </c>
      <c r="C90" s="98" t="s">
        <v>2832</v>
      </c>
      <c r="D90" s="102" t="s">
        <v>626</v>
      </c>
      <c r="E90" s="76">
        <v>9</v>
      </c>
      <c r="F90" s="275" t="s">
        <v>1501</v>
      </c>
      <c r="G90" s="99">
        <v>6</v>
      </c>
      <c r="H90" s="99">
        <v>6</v>
      </c>
      <c r="I90" s="100">
        <v>0.15</v>
      </c>
      <c r="J90" s="173" t="s">
        <v>2876</v>
      </c>
      <c r="K90" s="173" t="s">
        <v>625</v>
      </c>
    </row>
    <row r="91" spans="1:11" ht="60" x14ac:dyDescent="0.25">
      <c r="A91" s="8">
        <v>87</v>
      </c>
      <c r="B91" s="284">
        <v>14</v>
      </c>
      <c r="C91" s="98" t="s">
        <v>713</v>
      </c>
      <c r="D91" s="102" t="s">
        <v>702</v>
      </c>
      <c r="E91" s="76">
        <v>9</v>
      </c>
      <c r="F91" s="275" t="s">
        <v>1502</v>
      </c>
      <c r="G91" s="99">
        <v>6</v>
      </c>
      <c r="H91" s="99">
        <v>6</v>
      </c>
      <c r="I91" s="100">
        <f t="shared" ref="I91" si="6">H91/40</f>
        <v>0.15</v>
      </c>
      <c r="J91" s="173" t="s">
        <v>2876</v>
      </c>
      <c r="K91" s="173" t="s">
        <v>2903</v>
      </c>
    </row>
    <row r="92" spans="1:11" ht="60" x14ac:dyDescent="0.25">
      <c r="A92" s="8">
        <v>88</v>
      </c>
      <c r="B92" s="284">
        <v>15</v>
      </c>
      <c r="C92" s="98" t="s">
        <v>2492</v>
      </c>
      <c r="D92" s="102" t="s">
        <v>391</v>
      </c>
      <c r="E92" s="76">
        <v>9</v>
      </c>
      <c r="F92" s="275" t="s">
        <v>1503</v>
      </c>
      <c r="G92" s="99">
        <v>6</v>
      </c>
      <c r="H92" s="99">
        <v>6</v>
      </c>
      <c r="I92" s="99">
        <v>15</v>
      </c>
      <c r="J92" s="173" t="s">
        <v>2876</v>
      </c>
      <c r="K92" s="173" t="s">
        <v>392</v>
      </c>
    </row>
    <row r="93" spans="1:11" ht="75" x14ac:dyDescent="0.25">
      <c r="A93" s="8">
        <v>89</v>
      </c>
      <c r="B93" s="284">
        <v>16</v>
      </c>
      <c r="C93" s="98" t="s">
        <v>2619</v>
      </c>
      <c r="D93" s="102" t="s">
        <v>2608</v>
      </c>
      <c r="E93" s="76">
        <v>9</v>
      </c>
      <c r="F93" s="275" t="s">
        <v>1504</v>
      </c>
      <c r="G93" s="99">
        <v>6</v>
      </c>
      <c r="H93" s="99">
        <v>6</v>
      </c>
      <c r="I93" s="228">
        <v>15</v>
      </c>
      <c r="J93" s="173" t="s">
        <v>2876</v>
      </c>
      <c r="K93" s="173" t="s">
        <v>499</v>
      </c>
    </row>
    <row r="94" spans="1:11" ht="60" x14ac:dyDescent="0.25">
      <c r="A94" s="8">
        <v>90</v>
      </c>
      <c r="B94" s="284">
        <v>17</v>
      </c>
      <c r="C94" s="98" t="s">
        <v>2493</v>
      </c>
      <c r="D94" s="102" t="s">
        <v>391</v>
      </c>
      <c r="E94" s="76">
        <v>9</v>
      </c>
      <c r="F94" s="275" t="s">
        <v>1505</v>
      </c>
      <c r="G94" s="99">
        <v>6</v>
      </c>
      <c r="H94" s="99">
        <v>6</v>
      </c>
      <c r="I94" s="99">
        <v>15</v>
      </c>
      <c r="J94" s="173" t="s">
        <v>2876</v>
      </c>
      <c r="K94" s="173" t="s">
        <v>392</v>
      </c>
    </row>
    <row r="95" spans="1:11" ht="75" x14ac:dyDescent="0.25">
      <c r="A95" s="8">
        <v>91</v>
      </c>
      <c r="B95" s="284">
        <v>18</v>
      </c>
      <c r="C95" s="98" t="s">
        <v>2617</v>
      </c>
      <c r="D95" s="102" t="s">
        <v>2608</v>
      </c>
      <c r="E95" s="76">
        <v>9</v>
      </c>
      <c r="F95" s="275" t="s">
        <v>1506</v>
      </c>
      <c r="G95" s="99">
        <v>6</v>
      </c>
      <c r="H95" s="99">
        <v>6</v>
      </c>
      <c r="I95" s="228">
        <v>15</v>
      </c>
      <c r="J95" s="173" t="s">
        <v>2876</v>
      </c>
      <c r="K95" s="173" t="s">
        <v>499</v>
      </c>
    </row>
    <row r="96" spans="1:11" ht="75" x14ac:dyDescent="0.25">
      <c r="A96" s="8">
        <v>92</v>
      </c>
      <c r="B96" s="284">
        <v>19</v>
      </c>
      <c r="C96" s="75" t="s">
        <v>580</v>
      </c>
      <c r="D96" s="102" t="s">
        <v>556</v>
      </c>
      <c r="E96" s="76">
        <v>9</v>
      </c>
      <c r="F96" s="275" t="s">
        <v>1507</v>
      </c>
      <c r="G96" s="99">
        <v>5</v>
      </c>
      <c r="H96" s="99">
        <v>5</v>
      </c>
      <c r="I96" s="100">
        <v>0.12</v>
      </c>
      <c r="J96" s="173" t="s">
        <v>2876</v>
      </c>
      <c r="K96" s="173" t="s">
        <v>2716</v>
      </c>
    </row>
    <row r="97" spans="1:11" ht="75" x14ac:dyDescent="0.25">
      <c r="A97" s="8">
        <v>93</v>
      </c>
      <c r="B97" s="284">
        <v>20</v>
      </c>
      <c r="C97" s="98" t="s">
        <v>679</v>
      </c>
      <c r="D97" s="102" t="s">
        <v>672</v>
      </c>
      <c r="E97" s="76">
        <v>9</v>
      </c>
      <c r="F97" s="275" t="s">
        <v>1508</v>
      </c>
      <c r="G97" s="99">
        <v>5</v>
      </c>
      <c r="H97" s="99">
        <v>5</v>
      </c>
      <c r="I97" s="100">
        <v>0.12</v>
      </c>
      <c r="J97" s="173" t="s">
        <v>2876</v>
      </c>
      <c r="K97" s="173" t="s">
        <v>680</v>
      </c>
    </row>
    <row r="98" spans="1:11" ht="75" x14ac:dyDescent="0.25">
      <c r="A98" s="8">
        <v>94</v>
      </c>
      <c r="B98" s="284">
        <v>21</v>
      </c>
      <c r="C98" s="75" t="s">
        <v>2712</v>
      </c>
      <c r="D98" s="102" t="s">
        <v>556</v>
      </c>
      <c r="E98" s="76">
        <v>9</v>
      </c>
      <c r="F98" s="275" t="s">
        <v>1509</v>
      </c>
      <c r="G98" s="99">
        <v>5</v>
      </c>
      <c r="H98" s="99">
        <v>5</v>
      </c>
      <c r="I98" s="100">
        <v>0.12</v>
      </c>
      <c r="J98" s="173" t="s">
        <v>2876</v>
      </c>
      <c r="K98" s="173" t="s">
        <v>2716</v>
      </c>
    </row>
    <row r="99" spans="1:11" ht="75" x14ac:dyDescent="0.25">
      <c r="A99" s="8">
        <v>95</v>
      </c>
      <c r="B99" s="284">
        <v>22</v>
      </c>
      <c r="C99" s="75" t="s">
        <v>572</v>
      </c>
      <c r="D99" s="102" t="s">
        <v>556</v>
      </c>
      <c r="E99" s="76">
        <v>9</v>
      </c>
      <c r="F99" s="275" t="s">
        <v>1510</v>
      </c>
      <c r="G99" s="99">
        <v>5</v>
      </c>
      <c r="H99" s="99">
        <v>5</v>
      </c>
      <c r="I99" s="100">
        <v>0.12</v>
      </c>
      <c r="J99" s="173" t="s">
        <v>2876</v>
      </c>
      <c r="K99" s="173" t="s">
        <v>2716</v>
      </c>
    </row>
    <row r="100" spans="1:11" ht="75" x14ac:dyDescent="0.25">
      <c r="A100" s="8">
        <v>96</v>
      </c>
      <c r="B100" s="284">
        <v>23</v>
      </c>
      <c r="C100" s="75" t="s">
        <v>567</v>
      </c>
      <c r="D100" s="102" t="s">
        <v>556</v>
      </c>
      <c r="E100" s="76">
        <v>9</v>
      </c>
      <c r="F100" s="275" t="s">
        <v>1511</v>
      </c>
      <c r="G100" s="99">
        <v>5</v>
      </c>
      <c r="H100" s="99">
        <v>5</v>
      </c>
      <c r="I100" s="100">
        <v>0.12</v>
      </c>
      <c r="J100" s="173" t="s">
        <v>2876</v>
      </c>
      <c r="K100" s="173" t="s">
        <v>2716</v>
      </c>
    </row>
    <row r="101" spans="1:11" ht="60" x14ac:dyDescent="0.25">
      <c r="A101" s="8">
        <v>97</v>
      </c>
      <c r="B101" s="284">
        <v>24</v>
      </c>
      <c r="C101" s="98" t="s">
        <v>615</v>
      </c>
      <c r="D101" s="102" t="s">
        <v>1623</v>
      </c>
      <c r="E101" s="76">
        <v>9</v>
      </c>
      <c r="F101" s="275" t="s">
        <v>1512</v>
      </c>
      <c r="G101" s="99">
        <v>4</v>
      </c>
      <c r="H101" s="99">
        <v>4</v>
      </c>
      <c r="I101" s="100">
        <v>0.1</v>
      </c>
      <c r="J101" s="173" t="s">
        <v>2876</v>
      </c>
      <c r="K101" s="173" t="s">
        <v>611</v>
      </c>
    </row>
    <row r="102" spans="1:11" ht="75" x14ac:dyDescent="0.25">
      <c r="A102" s="8">
        <v>98</v>
      </c>
      <c r="B102" s="284">
        <v>25</v>
      </c>
      <c r="C102" s="75" t="s">
        <v>2717</v>
      </c>
      <c r="D102" s="102" t="s">
        <v>556</v>
      </c>
      <c r="E102" s="76">
        <v>9</v>
      </c>
      <c r="F102" s="275" t="s">
        <v>1513</v>
      </c>
      <c r="G102" s="99">
        <v>4</v>
      </c>
      <c r="H102" s="99">
        <v>4</v>
      </c>
      <c r="I102" s="100">
        <v>0.11</v>
      </c>
      <c r="J102" s="173" t="s">
        <v>2876</v>
      </c>
      <c r="K102" s="173" t="s">
        <v>2716</v>
      </c>
    </row>
    <row r="103" spans="1:11" ht="45" x14ac:dyDescent="0.25">
      <c r="A103" s="8">
        <v>99</v>
      </c>
      <c r="B103" s="284">
        <v>26</v>
      </c>
      <c r="C103" s="98" t="s">
        <v>2784</v>
      </c>
      <c r="D103" s="230" t="s">
        <v>2781</v>
      </c>
      <c r="E103" s="76">
        <v>9</v>
      </c>
      <c r="F103" s="275" t="s">
        <v>1514</v>
      </c>
      <c r="G103" s="99">
        <v>4</v>
      </c>
      <c r="H103" s="99">
        <v>4</v>
      </c>
      <c r="I103" s="100">
        <v>0.1</v>
      </c>
      <c r="J103" s="173" t="s">
        <v>2876</v>
      </c>
      <c r="K103" s="173" t="s">
        <v>2796</v>
      </c>
    </row>
    <row r="104" spans="1:11" ht="90" x14ac:dyDescent="0.25">
      <c r="A104" s="8">
        <v>100</v>
      </c>
      <c r="B104" s="284">
        <v>27</v>
      </c>
      <c r="C104" s="98" t="s">
        <v>2833</v>
      </c>
      <c r="D104" s="102" t="s">
        <v>626</v>
      </c>
      <c r="E104" s="76">
        <v>9</v>
      </c>
      <c r="F104" s="275" t="s">
        <v>1515</v>
      </c>
      <c r="G104" s="99">
        <v>4</v>
      </c>
      <c r="H104" s="99">
        <v>4</v>
      </c>
      <c r="I104" s="100">
        <v>0.1</v>
      </c>
      <c r="J104" s="173" t="s">
        <v>2876</v>
      </c>
      <c r="K104" s="173" t="s">
        <v>625</v>
      </c>
    </row>
    <row r="105" spans="1:11" ht="60" x14ac:dyDescent="0.25">
      <c r="A105" s="8">
        <v>101</v>
      </c>
      <c r="B105" s="284">
        <v>28</v>
      </c>
      <c r="C105" s="98" t="s">
        <v>2904</v>
      </c>
      <c r="D105" s="102" t="s">
        <v>702</v>
      </c>
      <c r="E105" s="76">
        <v>9</v>
      </c>
      <c r="F105" s="275" t="s">
        <v>1516</v>
      </c>
      <c r="G105" s="99">
        <v>4</v>
      </c>
      <c r="H105" s="99">
        <v>4</v>
      </c>
      <c r="I105" s="100">
        <f t="shared" ref="I105:I106" si="7">H105/40</f>
        <v>0.1</v>
      </c>
      <c r="J105" s="173" t="s">
        <v>2876</v>
      </c>
      <c r="K105" s="173" t="s">
        <v>2903</v>
      </c>
    </row>
    <row r="106" spans="1:11" ht="60" x14ac:dyDescent="0.25">
      <c r="A106" s="8">
        <v>102</v>
      </c>
      <c r="B106" s="284">
        <v>29</v>
      </c>
      <c r="C106" s="98" t="s">
        <v>2905</v>
      </c>
      <c r="D106" s="102" t="s">
        <v>702</v>
      </c>
      <c r="E106" s="76">
        <v>9</v>
      </c>
      <c r="F106" s="275" t="s">
        <v>1517</v>
      </c>
      <c r="G106" s="99">
        <v>4</v>
      </c>
      <c r="H106" s="99">
        <v>4</v>
      </c>
      <c r="I106" s="100">
        <f t="shared" si="7"/>
        <v>0.1</v>
      </c>
      <c r="J106" s="173" t="s">
        <v>2876</v>
      </c>
      <c r="K106" s="173" t="s">
        <v>2903</v>
      </c>
    </row>
    <row r="107" spans="1:11" ht="75" x14ac:dyDescent="0.25">
      <c r="A107" s="8">
        <v>103</v>
      </c>
      <c r="B107" s="284">
        <v>30</v>
      </c>
      <c r="C107" s="75" t="s">
        <v>2680</v>
      </c>
      <c r="D107" s="102" t="s">
        <v>556</v>
      </c>
      <c r="E107" s="76">
        <v>9</v>
      </c>
      <c r="F107" s="275" t="s">
        <v>1518</v>
      </c>
      <c r="G107" s="99">
        <v>3</v>
      </c>
      <c r="H107" s="99">
        <v>3</v>
      </c>
      <c r="I107" s="100">
        <v>7.0000000000000007E-2</v>
      </c>
      <c r="J107" s="173" t="s">
        <v>2876</v>
      </c>
      <c r="K107" s="173" t="s">
        <v>2716</v>
      </c>
    </row>
    <row r="108" spans="1:11" ht="75" x14ac:dyDescent="0.25">
      <c r="A108" s="8">
        <v>104</v>
      </c>
      <c r="B108" s="284">
        <v>31</v>
      </c>
      <c r="C108" s="75" t="s">
        <v>433</v>
      </c>
      <c r="D108" s="102" t="s">
        <v>2499</v>
      </c>
      <c r="E108" s="76">
        <v>9</v>
      </c>
      <c r="F108" s="275" t="s">
        <v>1519</v>
      </c>
      <c r="G108" s="99">
        <v>3</v>
      </c>
      <c r="H108" s="99">
        <v>3</v>
      </c>
      <c r="I108" s="103">
        <v>7.4999999999999997E-2</v>
      </c>
      <c r="J108" s="173" t="s">
        <v>2876</v>
      </c>
      <c r="K108" s="102" t="s">
        <v>413</v>
      </c>
    </row>
    <row r="109" spans="1:11" ht="90" x14ac:dyDescent="0.25">
      <c r="A109" s="8">
        <v>105</v>
      </c>
      <c r="B109" s="284">
        <v>32</v>
      </c>
      <c r="C109" s="98" t="s">
        <v>2834</v>
      </c>
      <c r="D109" s="102" t="s">
        <v>626</v>
      </c>
      <c r="E109" s="76">
        <v>9</v>
      </c>
      <c r="F109" s="275" t="s">
        <v>1520</v>
      </c>
      <c r="G109" s="99">
        <v>3</v>
      </c>
      <c r="H109" s="99">
        <v>3</v>
      </c>
      <c r="I109" s="100">
        <v>0.08</v>
      </c>
      <c r="J109" s="173" t="s">
        <v>2876</v>
      </c>
      <c r="K109" s="173" t="s">
        <v>625</v>
      </c>
    </row>
    <row r="110" spans="1:11" ht="60" x14ac:dyDescent="0.25">
      <c r="A110" s="8">
        <v>106</v>
      </c>
      <c r="B110" s="284">
        <v>33</v>
      </c>
      <c r="C110" s="98" t="s">
        <v>2885</v>
      </c>
      <c r="D110" s="102" t="s">
        <v>702</v>
      </c>
      <c r="E110" s="76">
        <v>9</v>
      </c>
      <c r="F110" s="275" t="s">
        <v>1521</v>
      </c>
      <c r="G110" s="99">
        <v>3</v>
      </c>
      <c r="H110" s="99">
        <v>3</v>
      </c>
      <c r="I110" s="100">
        <f t="shared" ref="I110" si="8">H110/40</f>
        <v>7.4999999999999997E-2</v>
      </c>
      <c r="J110" s="173" t="s">
        <v>2876</v>
      </c>
      <c r="K110" s="173" t="s">
        <v>2903</v>
      </c>
    </row>
    <row r="111" spans="1:11" ht="75" x14ac:dyDescent="0.25">
      <c r="A111" s="8">
        <v>107</v>
      </c>
      <c r="B111" s="284">
        <v>34</v>
      </c>
      <c r="C111" s="75" t="s">
        <v>420</v>
      </c>
      <c r="D111" s="102" t="s">
        <v>2499</v>
      </c>
      <c r="E111" s="76">
        <v>9</v>
      </c>
      <c r="F111" s="275" t="s">
        <v>1522</v>
      </c>
      <c r="G111" s="99">
        <v>2</v>
      </c>
      <c r="H111" s="99">
        <v>2</v>
      </c>
      <c r="I111" s="100">
        <v>0.05</v>
      </c>
      <c r="J111" s="173" t="s">
        <v>2876</v>
      </c>
      <c r="K111" s="102" t="s">
        <v>413</v>
      </c>
    </row>
    <row r="112" spans="1:11" ht="75" x14ac:dyDescent="0.25">
      <c r="A112" s="8">
        <v>108</v>
      </c>
      <c r="B112" s="284">
        <v>35</v>
      </c>
      <c r="C112" s="98" t="s">
        <v>692</v>
      </c>
      <c r="D112" s="102" t="s">
        <v>672</v>
      </c>
      <c r="E112" s="76">
        <v>9</v>
      </c>
      <c r="F112" s="275" t="s">
        <v>1523</v>
      </c>
      <c r="G112" s="99">
        <v>2</v>
      </c>
      <c r="H112" s="99">
        <v>2</v>
      </c>
      <c r="I112" s="100">
        <v>0.05</v>
      </c>
      <c r="J112" s="173" t="s">
        <v>2876</v>
      </c>
      <c r="K112" s="173" t="s">
        <v>680</v>
      </c>
    </row>
    <row r="113" spans="1:12" ht="75" x14ac:dyDescent="0.25">
      <c r="A113" s="8">
        <v>109</v>
      </c>
      <c r="B113" s="284">
        <v>36</v>
      </c>
      <c r="C113" s="75" t="s">
        <v>482</v>
      </c>
      <c r="D113" s="102" t="s">
        <v>473</v>
      </c>
      <c r="E113" s="76">
        <v>9</v>
      </c>
      <c r="F113" s="275" t="s">
        <v>1524</v>
      </c>
      <c r="G113" s="99">
        <v>0</v>
      </c>
      <c r="H113" s="99">
        <v>0</v>
      </c>
      <c r="I113" s="100">
        <v>0</v>
      </c>
      <c r="J113" s="173" t="s">
        <v>2876</v>
      </c>
      <c r="K113" s="173" t="s">
        <v>2600</v>
      </c>
    </row>
    <row r="114" spans="1:12" ht="60.75" x14ac:dyDescent="0.3">
      <c r="A114" s="8">
        <v>110</v>
      </c>
      <c r="B114" s="301">
        <v>1</v>
      </c>
      <c r="C114" s="378" t="s">
        <v>2469</v>
      </c>
      <c r="D114" s="107" t="s">
        <v>391</v>
      </c>
      <c r="E114" s="84">
        <v>10</v>
      </c>
      <c r="F114" s="283" t="s">
        <v>1525</v>
      </c>
      <c r="G114" s="105">
        <v>13</v>
      </c>
      <c r="H114" s="105">
        <v>13</v>
      </c>
      <c r="I114" s="105">
        <v>33</v>
      </c>
      <c r="J114" s="189" t="s">
        <v>2876</v>
      </c>
      <c r="K114" s="189" t="s">
        <v>392</v>
      </c>
      <c r="L114" s="69" t="s">
        <v>1599</v>
      </c>
    </row>
    <row r="115" spans="1:12" ht="90" x14ac:dyDescent="0.25">
      <c r="A115" s="8">
        <v>111</v>
      </c>
      <c r="B115" s="301">
        <v>2</v>
      </c>
      <c r="C115" s="104" t="s">
        <v>650</v>
      </c>
      <c r="D115" s="107" t="s">
        <v>626</v>
      </c>
      <c r="E115" s="84">
        <v>10</v>
      </c>
      <c r="F115" s="283" t="s">
        <v>1526</v>
      </c>
      <c r="G115" s="105">
        <v>12</v>
      </c>
      <c r="H115" s="105">
        <v>12</v>
      </c>
      <c r="I115" s="106">
        <v>0.3</v>
      </c>
      <c r="J115" s="189" t="s">
        <v>2876</v>
      </c>
      <c r="K115" s="189" t="s">
        <v>2835</v>
      </c>
    </row>
    <row r="116" spans="1:12" ht="75" x14ac:dyDescent="0.25">
      <c r="A116" s="8">
        <v>112</v>
      </c>
      <c r="B116" s="301">
        <v>3</v>
      </c>
      <c r="C116" s="83" t="s">
        <v>542</v>
      </c>
      <c r="D116" s="107" t="s">
        <v>538</v>
      </c>
      <c r="E116" s="84">
        <v>10</v>
      </c>
      <c r="F116" s="283" t="s">
        <v>1527</v>
      </c>
      <c r="G116" s="105">
        <v>12</v>
      </c>
      <c r="H116" s="105">
        <v>12</v>
      </c>
      <c r="I116" s="106">
        <v>0.3</v>
      </c>
      <c r="J116" s="189" t="s">
        <v>2876</v>
      </c>
      <c r="K116" s="189" t="s">
        <v>539</v>
      </c>
    </row>
    <row r="117" spans="1:12" ht="75" x14ac:dyDescent="0.25">
      <c r="A117" s="8">
        <v>113</v>
      </c>
      <c r="B117" s="301">
        <v>4</v>
      </c>
      <c r="C117" s="253" t="s">
        <v>513</v>
      </c>
      <c r="D117" s="244" t="s">
        <v>2608</v>
      </c>
      <c r="E117" s="238">
        <v>10</v>
      </c>
      <c r="F117" s="408" t="s">
        <v>2920</v>
      </c>
      <c r="G117" s="241">
        <v>10</v>
      </c>
      <c r="H117" s="241">
        <v>10</v>
      </c>
      <c r="I117" s="242">
        <v>0.25</v>
      </c>
      <c r="J117" s="283" t="s">
        <v>2876</v>
      </c>
      <c r="K117" s="283" t="s">
        <v>499</v>
      </c>
    </row>
    <row r="118" spans="1:12" ht="75" x14ac:dyDescent="0.25">
      <c r="A118" s="8">
        <v>114</v>
      </c>
      <c r="B118" s="301">
        <v>5</v>
      </c>
      <c r="C118" s="104" t="s">
        <v>522</v>
      </c>
      <c r="D118" s="107" t="s">
        <v>523</v>
      </c>
      <c r="E118" s="84">
        <v>10</v>
      </c>
      <c r="F118" s="283" t="s">
        <v>1528</v>
      </c>
      <c r="G118" s="105">
        <v>10</v>
      </c>
      <c r="H118" s="105">
        <v>10</v>
      </c>
      <c r="I118" s="106">
        <v>0.25</v>
      </c>
      <c r="J118" s="189" t="s">
        <v>2876</v>
      </c>
      <c r="K118" s="107" t="s">
        <v>516</v>
      </c>
    </row>
    <row r="119" spans="1:12" ht="90" x14ac:dyDescent="0.25">
      <c r="A119" s="8">
        <v>115</v>
      </c>
      <c r="B119" s="301">
        <v>6</v>
      </c>
      <c r="C119" s="104" t="s">
        <v>648</v>
      </c>
      <c r="D119" s="107" t="s">
        <v>626</v>
      </c>
      <c r="E119" s="84">
        <v>10</v>
      </c>
      <c r="F119" s="283" t="s">
        <v>1529</v>
      </c>
      <c r="G119" s="105">
        <v>10</v>
      </c>
      <c r="H119" s="105">
        <v>10</v>
      </c>
      <c r="I119" s="106">
        <v>0.25</v>
      </c>
      <c r="J119" s="189" t="s">
        <v>2876</v>
      </c>
      <c r="K119" s="189" t="s">
        <v>2835</v>
      </c>
    </row>
    <row r="120" spans="1:12" ht="90" x14ac:dyDescent="0.25">
      <c r="A120" s="8">
        <v>116</v>
      </c>
      <c r="B120" s="301">
        <v>7</v>
      </c>
      <c r="C120" s="104" t="s">
        <v>645</v>
      </c>
      <c r="D120" s="107" t="s">
        <v>626</v>
      </c>
      <c r="E120" s="84">
        <v>10</v>
      </c>
      <c r="F120" s="283" t="s">
        <v>1530</v>
      </c>
      <c r="G120" s="105">
        <v>10</v>
      </c>
      <c r="H120" s="105">
        <v>10</v>
      </c>
      <c r="I120" s="106">
        <v>0.25</v>
      </c>
      <c r="J120" s="189" t="s">
        <v>2876</v>
      </c>
      <c r="K120" s="189" t="s">
        <v>2835</v>
      </c>
    </row>
    <row r="121" spans="1:12" ht="75" x14ac:dyDescent="0.25">
      <c r="A121" s="8">
        <v>117</v>
      </c>
      <c r="B121" s="301">
        <v>8</v>
      </c>
      <c r="C121" s="83" t="s">
        <v>2714</v>
      </c>
      <c r="D121" s="107" t="s">
        <v>556</v>
      </c>
      <c r="E121" s="84">
        <v>10</v>
      </c>
      <c r="F121" s="283" t="s">
        <v>1531</v>
      </c>
      <c r="G121" s="105">
        <v>9</v>
      </c>
      <c r="H121" s="105">
        <v>9</v>
      </c>
      <c r="I121" s="106">
        <v>0.22</v>
      </c>
      <c r="J121" s="189" t="s">
        <v>2876</v>
      </c>
      <c r="K121" s="189" t="s">
        <v>2675</v>
      </c>
    </row>
    <row r="122" spans="1:12" ht="75" x14ac:dyDescent="0.25">
      <c r="A122" s="8">
        <v>118</v>
      </c>
      <c r="B122" s="301">
        <v>9</v>
      </c>
      <c r="C122" s="104" t="s">
        <v>453</v>
      </c>
      <c r="D122" s="107" t="s">
        <v>436</v>
      </c>
      <c r="E122" s="84">
        <v>10</v>
      </c>
      <c r="F122" s="283" t="s">
        <v>1532</v>
      </c>
      <c r="G122" s="105">
        <v>9</v>
      </c>
      <c r="H122" s="105">
        <v>9</v>
      </c>
      <c r="I122" s="106">
        <v>0.23</v>
      </c>
      <c r="J122" s="189" t="s">
        <v>2876</v>
      </c>
      <c r="K122" s="189" t="s">
        <v>2563</v>
      </c>
    </row>
    <row r="123" spans="1:12" ht="75" x14ac:dyDescent="0.25">
      <c r="A123" s="8">
        <v>119</v>
      </c>
      <c r="B123" s="301">
        <v>10</v>
      </c>
      <c r="C123" s="104" t="s">
        <v>527</v>
      </c>
      <c r="D123" s="107" t="s">
        <v>523</v>
      </c>
      <c r="E123" s="84">
        <v>10</v>
      </c>
      <c r="F123" s="283" t="s">
        <v>1533</v>
      </c>
      <c r="G123" s="105">
        <v>9</v>
      </c>
      <c r="H123" s="105">
        <v>9</v>
      </c>
      <c r="I123" s="106">
        <v>0.23</v>
      </c>
      <c r="J123" s="189" t="s">
        <v>2876</v>
      </c>
      <c r="K123" s="107" t="s">
        <v>516</v>
      </c>
    </row>
    <row r="124" spans="1:12" ht="60" x14ac:dyDescent="0.25">
      <c r="A124" s="8">
        <v>120</v>
      </c>
      <c r="B124" s="301">
        <v>11</v>
      </c>
      <c r="C124" s="104" t="s">
        <v>2779</v>
      </c>
      <c r="D124" s="107" t="s">
        <v>1623</v>
      </c>
      <c r="E124" s="84">
        <v>10</v>
      </c>
      <c r="F124" s="283" t="s">
        <v>1534</v>
      </c>
      <c r="G124" s="105">
        <v>8</v>
      </c>
      <c r="H124" s="105">
        <v>8</v>
      </c>
      <c r="I124" s="106">
        <v>0.2</v>
      </c>
      <c r="J124" s="189" t="s">
        <v>2876</v>
      </c>
      <c r="K124" s="189" t="s">
        <v>611</v>
      </c>
    </row>
    <row r="125" spans="1:12" ht="90" x14ac:dyDescent="0.25">
      <c r="A125" s="8">
        <v>121</v>
      </c>
      <c r="B125" s="301">
        <v>12</v>
      </c>
      <c r="C125" s="104" t="s">
        <v>646</v>
      </c>
      <c r="D125" s="107" t="s">
        <v>626</v>
      </c>
      <c r="E125" s="84">
        <v>10</v>
      </c>
      <c r="F125" s="283" t="s">
        <v>1535</v>
      </c>
      <c r="G125" s="105">
        <v>8</v>
      </c>
      <c r="H125" s="105">
        <v>8</v>
      </c>
      <c r="I125" s="106">
        <v>0.2</v>
      </c>
      <c r="J125" s="189" t="s">
        <v>2876</v>
      </c>
      <c r="K125" s="189" t="s">
        <v>2835</v>
      </c>
    </row>
    <row r="126" spans="1:12" ht="75" x14ac:dyDescent="0.25">
      <c r="A126" s="8">
        <v>122</v>
      </c>
      <c r="B126" s="301">
        <v>13</v>
      </c>
      <c r="C126" s="295" t="s">
        <v>505</v>
      </c>
      <c r="D126" s="244" t="s">
        <v>2608</v>
      </c>
      <c r="E126" s="265">
        <v>10</v>
      </c>
      <c r="F126" s="294" t="s">
        <v>1536</v>
      </c>
      <c r="G126" s="292">
        <v>8</v>
      </c>
      <c r="H126" s="292">
        <v>8</v>
      </c>
      <c r="I126" s="293">
        <v>0.2</v>
      </c>
      <c r="J126" s="294" t="s">
        <v>2876</v>
      </c>
      <c r="K126" s="294" t="s">
        <v>499</v>
      </c>
    </row>
    <row r="127" spans="1:12" ht="75" x14ac:dyDescent="0.25">
      <c r="A127" s="8">
        <v>123</v>
      </c>
      <c r="B127" s="301">
        <v>14</v>
      </c>
      <c r="C127" s="104" t="s">
        <v>524</v>
      </c>
      <c r="D127" s="107" t="s">
        <v>523</v>
      </c>
      <c r="E127" s="84">
        <v>10</v>
      </c>
      <c r="F127" s="283" t="s">
        <v>1537</v>
      </c>
      <c r="G127" s="105">
        <v>7</v>
      </c>
      <c r="H127" s="105">
        <v>7</v>
      </c>
      <c r="I127" s="106">
        <v>0.18</v>
      </c>
      <c r="J127" s="189" t="s">
        <v>2876</v>
      </c>
      <c r="K127" s="107" t="s">
        <v>516</v>
      </c>
    </row>
    <row r="128" spans="1:12" ht="75" x14ac:dyDescent="0.25">
      <c r="A128" s="8">
        <v>124</v>
      </c>
      <c r="B128" s="301">
        <v>15</v>
      </c>
      <c r="C128" s="83" t="s">
        <v>2718</v>
      </c>
      <c r="D128" s="107" t="s">
        <v>556</v>
      </c>
      <c r="E128" s="84">
        <v>10</v>
      </c>
      <c r="F128" s="283" t="s">
        <v>1538</v>
      </c>
      <c r="G128" s="105">
        <v>7</v>
      </c>
      <c r="H128" s="105">
        <v>7</v>
      </c>
      <c r="I128" s="106">
        <v>0.17</v>
      </c>
      <c r="J128" s="189" t="s">
        <v>2876</v>
      </c>
      <c r="K128" s="189" t="s">
        <v>2675</v>
      </c>
    </row>
    <row r="129" spans="1:11" ht="75" x14ac:dyDescent="0.25">
      <c r="A129" s="8">
        <v>125</v>
      </c>
      <c r="B129" s="301">
        <v>16</v>
      </c>
      <c r="C129" s="295" t="s">
        <v>454</v>
      </c>
      <c r="D129" s="243" t="s">
        <v>436</v>
      </c>
      <c r="E129" s="238">
        <v>10</v>
      </c>
      <c r="F129" s="283" t="s">
        <v>1539</v>
      </c>
      <c r="G129" s="241">
        <v>7</v>
      </c>
      <c r="H129" s="241">
        <v>7</v>
      </c>
      <c r="I129" s="242">
        <v>0.18</v>
      </c>
      <c r="J129" s="283" t="s">
        <v>2876</v>
      </c>
      <c r="K129" s="283" t="s">
        <v>2563</v>
      </c>
    </row>
    <row r="130" spans="1:11" ht="60" x14ac:dyDescent="0.25">
      <c r="A130" s="8">
        <v>126</v>
      </c>
      <c r="B130" s="301">
        <v>17</v>
      </c>
      <c r="C130" s="104" t="s">
        <v>2494</v>
      </c>
      <c r="D130" s="107" t="s">
        <v>391</v>
      </c>
      <c r="E130" s="84">
        <v>10</v>
      </c>
      <c r="F130" s="283" t="s">
        <v>1540</v>
      </c>
      <c r="G130" s="105">
        <v>7</v>
      </c>
      <c r="H130" s="105">
        <v>7</v>
      </c>
      <c r="I130" s="105">
        <v>18</v>
      </c>
      <c r="J130" s="189" t="s">
        <v>2876</v>
      </c>
      <c r="K130" s="189" t="s">
        <v>392</v>
      </c>
    </row>
    <row r="131" spans="1:11" ht="90" x14ac:dyDescent="0.25">
      <c r="A131" s="8">
        <v>127</v>
      </c>
      <c r="B131" s="301">
        <v>18</v>
      </c>
      <c r="C131" s="104" t="s">
        <v>652</v>
      </c>
      <c r="D131" s="107" t="s">
        <v>626</v>
      </c>
      <c r="E131" s="84">
        <v>10</v>
      </c>
      <c r="F131" s="283" t="s">
        <v>1541</v>
      </c>
      <c r="G131" s="105">
        <v>6</v>
      </c>
      <c r="H131" s="105">
        <v>6</v>
      </c>
      <c r="I131" s="106">
        <v>0.15</v>
      </c>
      <c r="J131" s="189" t="s">
        <v>2876</v>
      </c>
      <c r="K131" s="189" t="s">
        <v>2835</v>
      </c>
    </row>
    <row r="132" spans="1:11" ht="60" x14ac:dyDescent="0.25">
      <c r="A132" s="8">
        <v>128</v>
      </c>
      <c r="B132" s="301">
        <v>19</v>
      </c>
      <c r="C132" s="104" t="s">
        <v>723</v>
      </c>
      <c r="D132" s="107" t="s">
        <v>702</v>
      </c>
      <c r="E132" s="84">
        <v>10</v>
      </c>
      <c r="F132" s="283" t="s">
        <v>1542</v>
      </c>
      <c r="G132" s="105">
        <v>6</v>
      </c>
      <c r="H132" s="105">
        <v>6</v>
      </c>
      <c r="I132" s="106">
        <f>H132/40</f>
        <v>0.15</v>
      </c>
      <c r="J132" s="189" t="s">
        <v>2876</v>
      </c>
      <c r="K132" s="189" t="s">
        <v>703</v>
      </c>
    </row>
    <row r="133" spans="1:11" ht="60" x14ac:dyDescent="0.25">
      <c r="A133" s="8">
        <v>129</v>
      </c>
      <c r="B133" s="301">
        <v>20</v>
      </c>
      <c r="C133" s="104" t="s">
        <v>2468</v>
      </c>
      <c r="D133" s="107" t="s">
        <v>391</v>
      </c>
      <c r="E133" s="84">
        <v>10</v>
      </c>
      <c r="F133" s="283" t="s">
        <v>1543</v>
      </c>
      <c r="G133" s="105">
        <v>6</v>
      </c>
      <c r="H133" s="105">
        <v>6</v>
      </c>
      <c r="I133" s="105">
        <v>15</v>
      </c>
      <c r="J133" s="189" t="s">
        <v>2876</v>
      </c>
      <c r="K133" s="189" t="s">
        <v>392</v>
      </c>
    </row>
    <row r="134" spans="1:11" ht="75" x14ac:dyDescent="0.25">
      <c r="A134" s="8">
        <v>130</v>
      </c>
      <c r="B134" s="301">
        <v>21</v>
      </c>
      <c r="C134" s="104" t="s">
        <v>2692</v>
      </c>
      <c r="D134" s="107" t="s">
        <v>556</v>
      </c>
      <c r="E134" s="84">
        <v>10</v>
      </c>
      <c r="F134" s="283" t="s">
        <v>1544</v>
      </c>
      <c r="G134" s="105">
        <v>6</v>
      </c>
      <c r="H134" s="105">
        <v>6</v>
      </c>
      <c r="I134" s="106">
        <v>0.16</v>
      </c>
      <c r="J134" s="189" t="s">
        <v>2876</v>
      </c>
      <c r="K134" s="189" t="s">
        <v>2675</v>
      </c>
    </row>
    <row r="135" spans="1:11" ht="90" x14ac:dyDescent="0.25">
      <c r="A135" s="8">
        <v>131</v>
      </c>
      <c r="B135" s="301">
        <v>22</v>
      </c>
      <c r="C135" s="104" t="s">
        <v>2819</v>
      </c>
      <c r="D135" s="107" t="s">
        <v>626</v>
      </c>
      <c r="E135" s="84">
        <v>10</v>
      </c>
      <c r="F135" s="283" t="s">
        <v>1545</v>
      </c>
      <c r="G135" s="105">
        <v>6</v>
      </c>
      <c r="H135" s="105">
        <v>6</v>
      </c>
      <c r="I135" s="106">
        <v>0.15</v>
      </c>
      <c r="J135" s="189" t="s">
        <v>2876</v>
      </c>
      <c r="K135" s="189" t="s">
        <v>2835</v>
      </c>
    </row>
    <row r="136" spans="1:11" ht="60" x14ac:dyDescent="0.25">
      <c r="A136" s="8">
        <v>132</v>
      </c>
      <c r="B136" s="301">
        <v>23</v>
      </c>
      <c r="C136" s="104" t="s">
        <v>2906</v>
      </c>
      <c r="D136" s="107" t="s">
        <v>702</v>
      </c>
      <c r="E136" s="84">
        <v>10</v>
      </c>
      <c r="F136" s="283" t="s">
        <v>2907</v>
      </c>
      <c r="G136" s="105">
        <v>5</v>
      </c>
      <c r="H136" s="105">
        <v>5</v>
      </c>
      <c r="I136" s="106">
        <f t="shared" ref="I136" si="9">H136/40</f>
        <v>0.125</v>
      </c>
      <c r="J136" s="189" t="s">
        <v>2876</v>
      </c>
      <c r="K136" s="189" t="s">
        <v>703</v>
      </c>
    </row>
    <row r="137" spans="1:11" ht="75" x14ac:dyDescent="0.25">
      <c r="A137" s="8">
        <v>133</v>
      </c>
      <c r="B137" s="301">
        <v>24</v>
      </c>
      <c r="C137" s="104" t="s">
        <v>2647</v>
      </c>
      <c r="D137" s="107" t="s">
        <v>523</v>
      </c>
      <c r="E137" s="84">
        <v>10</v>
      </c>
      <c r="F137" s="283" t="s">
        <v>1546</v>
      </c>
      <c r="G137" s="105">
        <v>5</v>
      </c>
      <c r="H137" s="105">
        <v>5</v>
      </c>
      <c r="I137" s="106">
        <v>0.13</v>
      </c>
      <c r="J137" s="189" t="s">
        <v>2876</v>
      </c>
      <c r="K137" s="107" t="s">
        <v>516</v>
      </c>
    </row>
    <row r="138" spans="1:11" ht="60" x14ac:dyDescent="0.25">
      <c r="A138" s="8">
        <v>134</v>
      </c>
      <c r="B138" s="301">
        <v>25</v>
      </c>
      <c r="C138" s="104" t="s">
        <v>701</v>
      </c>
      <c r="D138" s="107" t="s">
        <v>702</v>
      </c>
      <c r="E138" s="84">
        <v>10</v>
      </c>
      <c r="F138" s="283" t="s">
        <v>1547</v>
      </c>
      <c r="G138" s="105">
        <v>5</v>
      </c>
      <c r="H138" s="105">
        <v>5</v>
      </c>
      <c r="I138" s="106">
        <f t="shared" ref="I138" si="10">H138/40</f>
        <v>0.125</v>
      </c>
      <c r="J138" s="189" t="s">
        <v>2876</v>
      </c>
      <c r="K138" s="189" t="s">
        <v>703</v>
      </c>
    </row>
    <row r="139" spans="1:11" ht="75" x14ac:dyDescent="0.25">
      <c r="A139" s="8">
        <v>135</v>
      </c>
      <c r="B139" s="301">
        <v>26</v>
      </c>
      <c r="C139" s="83" t="s">
        <v>485</v>
      </c>
      <c r="D139" s="107" t="s">
        <v>473</v>
      </c>
      <c r="E139" s="84">
        <v>10</v>
      </c>
      <c r="F139" s="283" t="s">
        <v>1548</v>
      </c>
      <c r="G139" s="105">
        <v>5</v>
      </c>
      <c r="H139" s="105">
        <v>5</v>
      </c>
      <c r="I139" s="106">
        <v>0.13</v>
      </c>
      <c r="J139" s="189" t="s">
        <v>2876</v>
      </c>
      <c r="K139" s="189" t="s">
        <v>2600</v>
      </c>
    </row>
    <row r="140" spans="1:11" ht="60" x14ac:dyDescent="0.25">
      <c r="A140" s="8">
        <v>136</v>
      </c>
      <c r="B140" s="301">
        <v>27</v>
      </c>
      <c r="C140" s="104" t="s">
        <v>2871</v>
      </c>
      <c r="D140" s="107" t="s">
        <v>702</v>
      </c>
      <c r="E140" s="84">
        <v>10</v>
      </c>
      <c r="F140" s="283" t="s">
        <v>1549</v>
      </c>
      <c r="G140" s="105">
        <v>5</v>
      </c>
      <c r="H140" s="105">
        <v>5</v>
      </c>
      <c r="I140" s="106">
        <f t="shared" ref="I140" si="11">H140/40</f>
        <v>0.125</v>
      </c>
      <c r="J140" s="189" t="s">
        <v>2876</v>
      </c>
      <c r="K140" s="189" t="s">
        <v>703</v>
      </c>
    </row>
    <row r="141" spans="1:11" ht="75" x14ac:dyDescent="0.25">
      <c r="A141" s="8">
        <v>137</v>
      </c>
      <c r="B141" s="301">
        <v>28</v>
      </c>
      <c r="C141" s="83" t="s">
        <v>2505</v>
      </c>
      <c r="D141" s="107" t="s">
        <v>2499</v>
      </c>
      <c r="E141" s="84">
        <v>10</v>
      </c>
      <c r="F141" s="283" t="s">
        <v>1550</v>
      </c>
      <c r="G141" s="105">
        <v>4</v>
      </c>
      <c r="H141" s="105">
        <v>4</v>
      </c>
      <c r="I141" s="106">
        <v>0.1</v>
      </c>
      <c r="J141" s="189" t="s">
        <v>2876</v>
      </c>
      <c r="K141" s="107" t="s">
        <v>413</v>
      </c>
    </row>
    <row r="142" spans="1:11" ht="75" x14ac:dyDescent="0.25">
      <c r="A142" s="8">
        <v>138</v>
      </c>
      <c r="B142" s="301">
        <v>29</v>
      </c>
      <c r="C142" s="104" t="s">
        <v>2567</v>
      </c>
      <c r="D142" s="107" t="s">
        <v>436</v>
      </c>
      <c r="E142" s="84">
        <v>10</v>
      </c>
      <c r="F142" s="283" t="s">
        <v>1551</v>
      </c>
      <c r="G142" s="105">
        <v>4</v>
      </c>
      <c r="H142" s="105">
        <v>4</v>
      </c>
      <c r="I142" s="106">
        <v>0.1</v>
      </c>
      <c r="J142" s="189" t="s">
        <v>2876</v>
      </c>
      <c r="K142" s="189" t="s">
        <v>2563</v>
      </c>
    </row>
    <row r="143" spans="1:11" ht="75" x14ac:dyDescent="0.25">
      <c r="A143" s="8">
        <v>139</v>
      </c>
      <c r="B143" s="301">
        <v>30</v>
      </c>
      <c r="C143" s="83" t="s">
        <v>681</v>
      </c>
      <c r="D143" s="107" t="s">
        <v>672</v>
      </c>
      <c r="E143" s="84">
        <v>10</v>
      </c>
      <c r="F143" s="243" t="s">
        <v>1552</v>
      </c>
      <c r="G143" s="84">
        <v>4</v>
      </c>
      <c r="H143" s="84">
        <v>4</v>
      </c>
      <c r="I143" s="84">
        <v>10</v>
      </c>
      <c r="J143" s="189" t="s">
        <v>2876</v>
      </c>
      <c r="K143" s="107" t="s">
        <v>682</v>
      </c>
    </row>
    <row r="144" spans="1:11" ht="75" x14ac:dyDescent="0.25">
      <c r="A144" s="8">
        <v>140</v>
      </c>
      <c r="B144" s="301">
        <v>31</v>
      </c>
      <c r="C144" s="83" t="s">
        <v>685</v>
      </c>
      <c r="D144" s="107" t="s">
        <v>672</v>
      </c>
      <c r="E144" s="84">
        <v>10</v>
      </c>
      <c r="F144" s="243" t="s">
        <v>1553</v>
      </c>
      <c r="G144" s="84">
        <v>4</v>
      </c>
      <c r="H144" s="84">
        <v>4</v>
      </c>
      <c r="I144" s="84">
        <v>10</v>
      </c>
      <c r="J144" s="189" t="s">
        <v>2876</v>
      </c>
      <c r="K144" s="107" t="s">
        <v>682</v>
      </c>
    </row>
    <row r="145" spans="1:12" ht="60" x14ac:dyDescent="0.25">
      <c r="A145" s="8">
        <v>141</v>
      </c>
      <c r="B145" s="301">
        <v>32</v>
      </c>
      <c r="C145" s="104" t="s">
        <v>2908</v>
      </c>
      <c r="D145" s="107" t="s">
        <v>702</v>
      </c>
      <c r="E145" s="84">
        <v>10</v>
      </c>
      <c r="F145" s="283" t="s">
        <v>1554</v>
      </c>
      <c r="G145" s="105">
        <v>4</v>
      </c>
      <c r="H145" s="105">
        <v>4</v>
      </c>
      <c r="I145" s="106">
        <f t="shared" ref="I145" si="12">H145/40</f>
        <v>0.1</v>
      </c>
      <c r="J145" s="189" t="s">
        <v>2876</v>
      </c>
      <c r="K145" s="189" t="s">
        <v>703</v>
      </c>
    </row>
    <row r="146" spans="1:12" ht="75" x14ac:dyDescent="0.25">
      <c r="A146" s="8">
        <v>142</v>
      </c>
      <c r="B146" s="301">
        <v>33</v>
      </c>
      <c r="C146" s="104" t="s">
        <v>533</v>
      </c>
      <c r="D146" s="107" t="s">
        <v>523</v>
      </c>
      <c r="E146" s="84">
        <v>10</v>
      </c>
      <c r="F146" s="283" t="s">
        <v>1555</v>
      </c>
      <c r="G146" s="105">
        <v>4</v>
      </c>
      <c r="H146" s="105">
        <v>4</v>
      </c>
      <c r="I146" s="106">
        <v>0.1</v>
      </c>
      <c r="J146" s="189" t="s">
        <v>2876</v>
      </c>
      <c r="K146" s="107" t="s">
        <v>516</v>
      </c>
    </row>
    <row r="147" spans="1:12" ht="75" x14ac:dyDescent="0.25">
      <c r="A147" s="8">
        <v>143</v>
      </c>
      <c r="B147" s="301">
        <v>34</v>
      </c>
      <c r="C147" s="83" t="s">
        <v>495</v>
      </c>
      <c r="D147" s="107" t="s">
        <v>473</v>
      </c>
      <c r="E147" s="84">
        <v>10</v>
      </c>
      <c r="F147" s="283" t="s">
        <v>1556</v>
      </c>
      <c r="G147" s="105">
        <v>3</v>
      </c>
      <c r="H147" s="105">
        <v>3</v>
      </c>
      <c r="I147" s="106">
        <v>0.08</v>
      </c>
      <c r="J147" s="189" t="s">
        <v>2876</v>
      </c>
      <c r="K147" s="189" t="s">
        <v>2600</v>
      </c>
    </row>
    <row r="148" spans="1:12" ht="90" x14ac:dyDescent="0.25">
      <c r="A148" s="8">
        <v>144</v>
      </c>
      <c r="B148" s="301">
        <v>35</v>
      </c>
      <c r="C148" s="104" t="s">
        <v>651</v>
      </c>
      <c r="D148" s="107" t="s">
        <v>626</v>
      </c>
      <c r="E148" s="84">
        <v>10</v>
      </c>
      <c r="F148" s="283" t="s">
        <v>1557</v>
      </c>
      <c r="G148" s="105">
        <v>3</v>
      </c>
      <c r="H148" s="105">
        <v>3</v>
      </c>
      <c r="I148" s="106">
        <v>0.08</v>
      </c>
      <c r="J148" s="189" t="s">
        <v>2876</v>
      </c>
      <c r="K148" s="189" t="s">
        <v>2835</v>
      </c>
    </row>
    <row r="149" spans="1:12" ht="75" x14ac:dyDescent="0.25">
      <c r="A149" s="8">
        <v>145</v>
      </c>
      <c r="B149" s="301">
        <v>36</v>
      </c>
      <c r="C149" s="83" t="s">
        <v>2594</v>
      </c>
      <c r="D149" s="107" t="s">
        <v>473</v>
      </c>
      <c r="E149" s="84">
        <v>10</v>
      </c>
      <c r="F149" s="283" t="s">
        <v>1558</v>
      </c>
      <c r="G149" s="105">
        <v>3</v>
      </c>
      <c r="H149" s="105">
        <v>3</v>
      </c>
      <c r="I149" s="106">
        <v>0.08</v>
      </c>
      <c r="J149" s="189" t="s">
        <v>2876</v>
      </c>
      <c r="K149" s="189" t="s">
        <v>2600</v>
      </c>
    </row>
    <row r="150" spans="1:12" ht="75" x14ac:dyDescent="0.25">
      <c r="A150" s="8">
        <v>146</v>
      </c>
      <c r="B150" s="301">
        <v>37</v>
      </c>
      <c r="C150" s="104" t="s">
        <v>528</v>
      </c>
      <c r="D150" s="107" t="s">
        <v>523</v>
      </c>
      <c r="E150" s="84">
        <v>10</v>
      </c>
      <c r="F150" s="283" t="s">
        <v>1559</v>
      </c>
      <c r="G150" s="105">
        <v>2</v>
      </c>
      <c r="H150" s="105">
        <v>2</v>
      </c>
      <c r="I150" s="106">
        <v>0.05</v>
      </c>
      <c r="J150" s="189" t="s">
        <v>2876</v>
      </c>
      <c r="K150" s="107" t="s">
        <v>516</v>
      </c>
    </row>
    <row r="151" spans="1:12" ht="75" x14ac:dyDescent="0.25">
      <c r="A151" s="8">
        <v>147</v>
      </c>
      <c r="B151" s="301">
        <v>38</v>
      </c>
      <c r="C151" s="83" t="s">
        <v>2604</v>
      </c>
      <c r="D151" s="107" t="s">
        <v>473</v>
      </c>
      <c r="E151" s="84">
        <v>10</v>
      </c>
      <c r="F151" s="283" t="s">
        <v>1560</v>
      </c>
      <c r="G151" s="105">
        <v>1</v>
      </c>
      <c r="H151" s="105">
        <v>1</v>
      </c>
      <c r="I151" s="106">
        <v>0.03</v>
      </c>
      <c r="J151" s="189" t="s">
        <v>2876</v>
      </c>
      <c r="K151" s="189" t="s">
        <v>2600</v>
      </c>
    </row>
    <row r="152" spans="1:12" ht="60" x14ac:dyDescent="0.25">
      <c r="A152" s="8">
        <v>148</v>
      </c>
      <c r="B152" s="301">
        <v>39</v>
      </c>
      <c r="C152" s="104" t="s">
        <v>2495</v>
      </c>
      <c r="D152" s="107" t="s">
        <v>391</v>
      </c>
      <c r="E152" s="84">
        <v>10</v>
      </c>
      <c r="F152" s="283" t="s">
        <v>1561</v>
      </c>
      <c r="G152" s="105">
        <v>0</v>
      </c>
      <c r="H152" s="105">
        <v>0</v>
      </c>
      <c r="I152" s="105">
        <v>0</v>
      </c>
      <c r="J152" s="189" t="s">
        <v>2876</v>
      </c>
      <c r="K152" s="189" t="s">
        <v>392</v>
      </c>
    </row>
    <row r="153" spans="1:12" ht="60" x14ac:dyDescent="0.25">
      <c r="A153" s="8">
        <v>149</v>
      </c>
      <c r="B153" s="301">
        <v>40</v>
      </c>
      <c r="C153" s="104" t="s">
        <v>400</v>
      </c>
      <c r="D153" s="107" t="s">
        <v>391</v>
      </c>
      <c r="E153" s="84">
        <v>10</v>
      </c>
      <c r="F153" s="283" t="s">
        <v>1562</v>
      </c>
      <c r="G153" s="105">
        <v>0</v>
      </c>
      <c r="H153" s="105">
        <v>0</v>
      </c>
      <c r="I153" s="105">
        <v>0</v>
      </c>
      <c r="J153" s="189" t="s">
        <v>2876</v>
      </c>
      <c r="K153" s="189" t="s">
        <v>392</v>
      </c>
    </row>
    <row r="154" spans="1:12" ht="90.75" x14ac:dyDescent="0.3">
      <c r="A154" s="8">
        <v>150</v>
      </c>
      <c r="B154" s="304">
        <v>1</v>
      </c>
      <c r="C154" s="377" t="s">
        <v>654</v>
      </c>
      <c r="D154" s="178" t="s">
        <v>626</v>
      </c>
      <c r="E154" s="79">
        <v>11</v>
      </c>
      <c r="F154" s="277" t="s">
        <v>1563</v>
      </c>
      <c r="G154" s="145">
        <v>13</v>
      </c>
      <c r="H154" s="145">
        <v>13</v>
      </c>
      <c r="I154" s="120">
        <v>0.33</v>
      </c>
      <c r="J154" s="176" t="s">
        <v>2876</v>
      </c>
      <c r="K154" s="176" t="s">
        <v>625</v>
      </c>
      <c r="L154" s="69" t="s">
        <v>1600</v>
      </c>
    </row>
    <row r="155" spans="1:12" ht="75" x14ac:dyDescent="0.25">
      <c r="A155" s="8">
        <v>151</v>
      </c>
      <c r="B155" s="304">
        <v>2</v>
      </c>
      <c r="C155" s="377" t="s">
        <v>2667</v>
      </c>
      <c r="D155" s="178" t="s">
        <v>538</v>
      </c>
      <c r="E155" s="79">
        <v>11</v>
      </c>
      <c r="F155" s="277" t="s">
        <v>1564</v>
      </c>
      <c r="G155" s="145">
        <v>13</v>
      </c>
      <c r="H155" s="145">
        <v>13</v>
      </c>
      <c r="I155" s="120">
        <v>0.32</v>
      </c>
      <c r="J155" s="176" t="s">
        <v>2876</v>
      </c>
      <c r="K155" s="176" t="s">
        <v>539</v>
      </c>
    </row>
    <row r="156" spans="1:12" ht="90" x14ac:dyDescent="0.25">
      <c r="A156" s="8">
        <v>152</v>
      </c>
      <c r="B156" s="304">
        <v>3</v>
      </c>
      <c r="C156" s="377" t="s">
        <v>660</v>
      </c>
      <c r="D156" s="178" t="s">
        <v>626</v>
      </c>
      <c r="E156" s="79">
        <v>11</v>
      </c>
      <c r="F156" s="277" t="s">
        <v>1565</v>
      </c>
      <c r="G156" s="145">
        <v>13</v>
      </c>
      <c r="H156" s="145">
        <v>13</v>
      </c>
      <c r="I156" s="120">
        <v>0.33</v>
      </c>
      <c r="J156" s="176" t="s">
        <v>2876</v>
      </c>
      <c r="K156" s="176" t="s">
        <v>625</v>
      </c>
    </row>
    <row r="157" spans="1:12" ht="75" x14ac:dyDescent="0.25">
      <c r="A157" s="8">
        <v>153</v>
      </c>
      <c r="B157" s="304">
        <v>4</v>
      </c>
      <c r="C157" s="21" t="s">
        <v>431</v>
      </c>
      <c r="D157" s="178" t="s">
        <v>2499</v>
      </c>
      <c r="E157" s="79">
        <v>11</v>
      </c>
      <c r="F157" s="277" t="s">
        <v>1566</v>
      </c>
      <c r="G157" s="145">
        <v>11</v>
      </c>
      <c r="H157" s="145">
        <v>11</v>
      </c>
      <c r="I157" s="120">
        <v>0.27</v>
      </c>
      <c r="J157" s="176" t="s">
        <v>2876</v>
      </c>
      <c r="K157" s="178" t="s">
        <v>413</v>
      </c>
    </row>
    <row r="158" spans="1:12" ht="75" x14ac:dyDescent="0.25">
      <c r="A158" s="8">
        <v>154</v>
      </c>
      <c r="B158" s="304">
        <v>5</v>
      </c>
      <c r="C158" s="132" t="s">
        <v>593</v>
      </c>
      <c r="D158" s="147" t="s">
        <v>587</v>
      </c>
      <c r="E158" s="79">
        <v>11</v>
      </c>
      <c r="F158" s="277" t="s">
        <v>1567</v>
      </c>
      <c r="G158" s="145">
        <v>11</v>
      </c>
      <c r="H158" s="145">
        <v>11</v>
      </c>
      <c r="I158" s="120">
        <f>H158/40</f>
        <v>0.27500000000000002</v>
      </c>
      <c r="J158" s="176" t="s">
        <v>2876</v>
      </c>
      <c r="K158" s="176" t="s">
        <v>588</v>
      </c>
    </row>
    <row r="159" spans="1:12" ht="90" x14ac:dyDescent="0.25">
      <c r="A159" s="8">
        <v>155</v>
      </c>
      <c r="B159" s="304">
        <v>6</v>
      </c>
      <c r="C159" s="144" t="s">
        <v>656</v>
      </c>
      <c r="D159" s="178" t="s">
        <v>626</v>
      </c>
      <c r="E159" s="79">
        <v>11</v>
      </c>
      <c r="F159" s="277" t="s">
        <v>1568</v>
      </c>
      <c r="G159" s="145">
        <v>10</v>
      </c>
      <c r="H159" s="145">
        <v>10</v>
      </c>
      <c r="I159" s="120">
        <v>0.24</v>
      </c>
      <c r="J159" s="176" t="s">
        <v>2876</v>
      </c>
      <c r="K159" s="176" t="s">
        <v>625</v>
      </c>
    </row>
    <row r="160" spans="1:12" ht="75" x14ac:dyDescent="0.25">
      <c r="A160" s="8">
        <v>156</v>
      </c>
      <c r="B160" s="304">
        <v>7</v>
      </c>
      <c r="C160" s="144" t="s">
        <v>2629</v>
      </c>
      <c r="D160" s="178" t="s">
        <v>523</v>
      </c>
      <c r="E160" s="79">
        <v>11</v>
      </c>
      <c r="F160" s="277" t="s">
        <v>1569</v>
      </c>
      <c r="G160" s="145">
        <v>10</v>
      </c>
      <c r="H160" s="145">
        <v>10</v>
      </c>
      <c r="I160" s="120">
        <v>0.24</v>
      </c>
      <c r="J160" s="176" t="s">
        <v>2876</v>
      </c>
      <c r="K160" s="178" t="s">
        <v>516</v>
      </c>
    </row>
    <row r="161" spans="1:11" ht="75" x14ac:dyDescent="0.25">
      <c r="A161" s="8">
        <v>157</v>
      </c>
      <c r="B161" s="304">
        <v>8</v>
      </c>
      <c r="C161" s="132" t="s">
        <v>607</v>
      </c>
      <c r="D161" s="147" t="s">
        <v>587</v>
      </c>
      <c r="E161" s="79">
        <v>11</v>
      </c>
      <c r="F161" s="277" t="s">
        <v>1570</v>
      </c>
      <c r="G161" s="145">
        <v>9</v>
      </c>
      <c r="H161" s="145">
        <v>9</v>
      </c>
      <c r="I161" s="120">
        <f>H161/40</f>
        <v>0.22500000000000001</v>
      </c>
      <c r="J161" s="176" t="s">
        <v>2876</v>
      </c>
      <c r="K161" s="176" t="s">
        <v>588</v>
      </c>
    </row>
    <row r="162" spans="1:11" ht="75" x14ac:dyDescent="0.25">
      <c r="A162" s="8">
        <v>158</v>
      </c>
      <c r="B162" s="304">
        <v>9</v>
      </c>
      <c r="C162" s="21" t="s">
        <v>2517</v>
      </c>
      <c r="D162" s="178" t="s">
        <v>2499</v>
      </c>
      <c r="E162" s="79">
        <v>11</v>
      </c>
      <c r="F162" s="277" t="s">
        <v>1571</v>
      </c>
      <c r="G162" s="145">
        <v>9</v>
      </c>
      <c r="H162" s="145">
        <v>9</v>
      </c>
      <c r="I162" s="120">
        <v>0.22</v>
      </c>
      <c r="J162" s="176" t="s">
        <v>2876</v>
      </c>
      <c r="K162" s="178" t="s">
        <v>413</v>
      </c>
    </row>
    <row r="163" spans="1:11" ht="60" x14ac:dyDescent="0.25">
      <c r="A163" s="8">
        <v>159</v>
      </c>
      <c r="B163" s="304">
        <v>10</v>
      </c>
      <c r="C163" s="144" t="s">
        <v>2473</v>
      </c>
      <c r="D163" s="178" t="s">
        <v>391</v>
      </c>
      <c r="E163" s="79">
        <v>11</v>
      </c>
      <c r="F163" s="277" t="s">
        <v>1572</v>
      </c>
      <c r="G163" s="145">
        <v>9</v>
      </c>
      <c r="H163" s="145">
        <v>9</v>
      </c>
      <c r="I163" s="145">
        <v>22</v>
      </c>
      <c r="J163" s="176" t="s">
        <v>2876</v>
      </c>
      <c r="K163" s="176" t="s">
        <v>392</v>
      </c>
    </row>
    <row r="164" spans="1:11" ht="75" x14ac:dyDescent="0.25">
      <c r="A164" s="8">
        <v>160</v>
      </c>
      <c r="B164" s="304">
        <v>11</v>
      </c>
      <c r="C164" s="21" t="s">
        <v>2684</v>
      </c>
      <c r="D164" s="178" t="s">
        <v>556</v>
      </c>
      <c r="E164" s="79">
        <v>11</v>
      </c>
      <c r="F164" s="277" t="s">
        <v>1573</v>
      </c>
      <c r="G164" s="145">
        <v>9</v>
      </c>
      <c r="H164" s="145">
        <v>9</v>
      </c>
      <c r="I164" s="120">
        <v>0.22</v>
      </c>
      <c r="J164" s="176" t="s">
        <v>2876</v>
      </c>
      <c r="K164" s="176" t="s">
        <v>2675</v>
      </c>
    </row>
    <row r="165" spans="1:11" ht="75" x14ac:dyDescent="0.25">
      <c r="A165" s="8">
        <v>161</v>
      </c>
      <c r="B165" s="304">
        <v>12</v>
      </c>
      <c r="C165" s="144" t="s">
        <v>463</v>
      </c>
      <c r="D165" s="178" t="s">
        <v>436</v>
      </c>
      <c r="E165" s="79">
        <v>11</v>
      </c>
      <c r="F165" s="277" t="s">
        <v>1574</v>
      </c>
      <c r="G165" s="145">
        <v>9</v>
      </c>
      <c r="H165" s="145">
        <v>9</v>
      </c>
      <c r="I165" s="120">
        <v>0.22</v>
      </c>
      <c r="J165" s="176" t="s">
        <v>2876</v>
      </c>
      <c r="K165" s="176" t="s">
        <v>2563</v>
      </c>
    </row>
    <row r="166" spans="1:11" ht="60" x14ac:dyDescent="0.25">
      <c r="A166" s="8">
        <v>162</v>
      </c>
      <c r="B166" s="304">
        <v>13</v>
      </c>
      <c r="C166" s="144" t="s">
        <v>2909</v>
      </c>
      <c r="D166" s="178" t="s">
        <v>702</v>
      </c>
      <c r="E166" s="79">
        <v>11</v>
      </c>
      <c r="F166" s="277" t="s">
        <v>1575</v>
      </c>
      <c r="G166" s="145">
        <v>9</v>
      </c>
      <c r="H166" s="145">
        <v>9</v>
      </c>
      <c r="I166" s="120">
        <f>H166/41</f>
        <v>0.21951219512195122</v>
      </c>
      <c r="J166" s="176" t="s">
        <v>2876</v>
      </c>
      <c r="K166" s="176" t="s">
        <v>703</v>
      </c>
    </row>
    <row r="167" spans="1:11" ht="75" x14ac:dyDescent="0.25">
      <c r="A167" s="8">
        <v>163</v>
      </c>
      <c r="B167" s="304">
        <v>14</v>
      </c>
      <c r="C167" s="132" t="s">
        <v>601</v>
      </c>
      <c r="D167" s="147" t="s">
        <v>587</v>
      </c>
      <c r="E167" s="79">
        <v>11</v>
      </c>
      <c r="F167" s="277" t="s">
        <v>1576</v>
      </c>
      <c r="G167" s="145">
        <v>9</v>
      </c>
      <c r="H167" s="145">
        <v>9</v>
      </c>
      <c r="I167" s="120">
        <f>H167/40</f>
        <v>0.22500000000000001</v>
      </c>
      <c r="J167" s="176" t="s">
        <v>2876</v>
      </c>
      <c r="K167" s="176" t="s">
        <v>588</v>
      </c>
    </row>
    <row r="168" spans="1:11" ht="75" x14ac:dyDescent="0.25">
      <c r="A168" s="8">
        <v>164</v>
      </c>
      <c r="B168" s="304">
        <v>15</v>
      </c>
      <c r="C168" s="144" t="s">
        <v>2630</v>
      </c>
      <c r="D168" s="178" t="s">
        <v>523</v>
      </c>
      <c r="E168" s="79">
        <v>11</v>
      </c>
      <c r="F168" s="277" t="s">
        <v>1577</v>
      </c>
      <c r="G168" s="145">
        <v>8</v>
      </c>
      <c r="H168" s="145">
        <v>8</v>
      </c>
      <c r="I168" s="120">
        <v>0.2</v>
      </c>
      <c r="J168" s="176" t="s">
        <v>2876</v>
      </c>
      <c r="K168" s="178" t="s">
        <v>516</v>
      </c>
    </row>
    <row r="169" spans="1:11" ht="75" x14ac:dyDescent="0.25">
      <c r="A169" s="8">
        <v>165</v>
      </c>
      <c r="B169" s="304">
        <v>16</v>
      </c>
      <c r="C169" s="132" t="s">
        <v>2748</v>
      </c>
      <c r="D169" s="147" t="s">
        <v>587</v>
      </c>
      <c r="E169" s="79">
        <v>11</v>
      </c>
      <c r="F169" s="277" t="s">
        <v>1578</v>
      </c>
      <c r="G169" s="145">
        <v>7</v>
      </c>
      <c r="H169" s="145">
        <v>7</v>
      </c>
      <c r="I169" s="120">
        <f>H169/40</f>
        <v>0.17499999999999999</v>
      </c>
      <c r="J169" s="176" t="s">
        <v>2876</v>
      </c>
      <c r="K169" s="176" t="s">
        <v>588</v>
      </c>
    </row>
    <row r="170" spans="1:11" ht="60" x14ac:dyDescent="0.25">
      <c r="A170" s="8">
        <v>166</v>
      </c>
      <c r="B170" s="304">
        <v>17</v>
      </c>
      <c r="C170" s="144" t="s">
        <v>2496</v>
      </c>
      <c r="D170" s="178" t="s">
        <v>391</v>
      </c>
      <c r="E170" s="79">
        <v>11</v>
      </c>
      <c r="F170" s="277" t="s">
        <v>1579</v>
      </c>
      <c r="G170" s="145">
        <v>7</v>
      </c>
      <c r="H170" s="145">
        <v>7</v>
      </c>
      <c r="I170" s="254">
        <f t="shared" ref="I170:I173" si="13">H170/40</f>
        <v>0.17499999999999999</v>
      </c>
      <c r="J170" s="176" t="s">
        <v>2876</v>
      </c>
      <c r="K170" s="176" t="s">
        <v>392</v>
      </c>
    </row>
    <row r="171" spans="1:11" ht="75" x14ac:dyDescent="0.25">
      <c r="A171" s="8">
        <v>167</v>
      </c>
      <c r="B171" s="304">
        <v>18</v>
      </c>
      <c r="C171" s="21" t="s">
        <v>2605</v>
      </c>
      <c r="D171" s="178" t="s">
        <v>473</v>
      </c>
      <c r="E171" s="79">
        <v>11</v>
      </c>
      <c r="F171" s="277" t="s">
        <v>1580</v>
      </c>
      <c r="G171" s="145">
        <v>7</v>
      </c>
      <c r="H171" s="145">
        <v>7</v>
      </c>
      <c r="I171" s="254">
        <f t="shared" si="13"/>
        <v>0.17499999999999999</v>
      </c>
      <c r="J171" s="176" t="s">
        <v>2876</v>
      </c>
      <c r="K171" s="176" t="s">
        <v>2600</v>
      </c>
    </row>
    <row r="172" spans="1:11" ht="75" x14ac:dyDescent="0.25">
      <c r="A172" s="8">
        <v>168</v>
      </c>
      <c r="B172" s="304">
        <v>19</v>
      </c>
      <c r="C172" s="144" t="s">
        <v>508</v>
      </c>
      <c r="D172" s="178" t="s">
        <v>2608</v>
      </c>
      <c r="E172" s="79">
        <v>11</v>
      </c>
      <c r="F172" s="277" t="s">
        <v>1581</v>
      </c>
      <c r="G172" s="145">
        <v>7</v>
      </c>
      <c r="H172" s="145">
        <v>7</v>
      </c>
      <c r="I172" s="254">
        <f t="shared" si="13"/>
        <v>0.17499999999999999</v>
      </c>
      <c r="J172" s="176" t="s">
        <v>2876</v>
      </c>
      <c r="K172" s="176" t="s">
        <v>499</v>
      </c>
    </row>
    <row r="173" spans="1:11" ht="60" x14ac:dyDescent="0.25">
      <c r="A173" s="8">
        <v>169</v>
      </c>
      <c r="B173" s="304">
        <v>20</v>
      </c>
      <c r="C173" s="144" t="s">
        <v>705</v>
      </c>
      <c r="D173" s="178" t="s">
        <v>702</v>
      </c>
      <c r="E173" s="79">
        <v>11</v>
      </c>
      <c r="F173" s="277" t="s">
        <v>1582</v>
      </c>
      <c r="G173" s="145">
        <v>7</v>
      </c>
      <c r="H173" s="145">
        <v>7</v>
      </c>
      <c r="I173" s="254">
        <f t="shared" si="13"/>
        <v>0.17499999999999999</v>
      </c>
      <c r="J173" s="176" t="s">
        <v>2876</v>
      </c>
      <c r="K173" s="176" t="s">
        <v>703</v>
      </c>
    </row>
    <row r="174" spans="1:11" ht="75" x14ac:dyDescent="0.25">
      <c r="A174" s="8">
        <v>170</v>
      </c>
      <c r="B174" s="304">
        <v>21</v>
      </c>
      <c r="C174" s="144" t="s">
        <v>2620</v>
      </c>
      <c r="D174" s="178" t="s">
        <v>2608</v>
      </c>
      <c r="E174" s="79">
        <v>11</v>
      </c>
      <c r="F174" s="277" t="s">
        <v>1583</v>
      </c>
      <c r="G174" s="145">
        <v>6</v>
      </c>
      <c r="H174" s="145">
        <v>6</v>
      </c>
      <c r="I174" s="159">
        <v>0.15</v>
      </c>
      <c r="J174" s="176" t="s">
        <v>2876</v>
      </c>
      <c r="K174" s="176" t="s">
        <v>499</v>
      </c>
    </row>
    <row r="175" spans="1:11" ht="90" x14ac:dyDescent="0.25">
      <c r="A175" s="8">
        <v>171</v>
      </c>
      <c r="B175" s="304">
        <v>22</v>
      </c>
      <c r="C175" s="144" t="s">
        <v>663</v>
      </c>
      <c r="D175" s="178" t="s">
        <v>626</v>
      </c>
      <c r="E175" s="79">
        <v>11</v>
      </c>
      <c r="F175" s="277" t="s">
        <v>1584</v>
      </c>
      <c r="G175" s="145">
        <v>6</v>
      </c>
      <c r="H175" s="145">
        <v>6</v>
      </c>
      <c r="I175" s="120">
        <v>0.15</v>
      </c>
      <c r="J175" s="176" t="s">
        <v>2876</v>
      </c>
      <c r="K175" s="176" t="s">
        <v>625</v>
      </c>
    </row>
    <row r="176" spans="1:11" ht="60" x14ac:dyDescent="0.25">
      <c r="A176" s="8">
        <v>172</v>
      </c>
      <c r="B176" s="304">
        <v>23</v>
      </c>
      <c r="C176" s="144" t="s">
        <v>616</v>
      </c>
      <c r="D176" s="178" t="s">
        <v>1623</v>
      </c>
      <c r="E176" s="79">
        <v>11</v>
      </c>
      <c r="F176" s="277" t="s">
        <v>1585</v>
      </c>
      <c r="G176" s="145">
        <v>6</v>
      </c>
      <c r="H176" s="145">
        <v>6</v>
      </c>
      <c r="I176" s="120">
        <v>0.15</v>
      </c>
      <c r="J176" s="176" t="s">
        <v>2876</v>
      </c>
      <c r="K176" s="176" t="s">
        <v>611</v>
      </c>
    </row>
    <row r="177" spans="1:11" ht="75" x14ac:dyDescent="0.25">
      <c r="A177" s="8">
        <v>173</v>
      </c>
      <c r="B177" s="304">
        <v>24</v>
      </c>
      <c r="C177" s="144" t="s">
        <v>464</v>
      </c>
      <c r="D177" s="178" t="s">
        <v>436</v>
      </c>
      <c r="E177" s="79">
        <v>11</v>
      </c>
      <c r="F177" s="277" t="s">
        <v>1586</v>
      </c>
      <c r="G177" s="145">
        <v>4</v>
      </c>
      <c r="H177" s="145">
        <v>4</v>
      </c>
      <c r="I177" s="120">
        <v>0.1</v>
      </c>
      <c r="J177" s="176" t="s">
        <v>2876</v>
      </c>
      <c r="K177" s="176" t="s">
        <v>2563</v>
      </c>
    </row>
    <row r="178" spans="1:11" ht="60" x14ac:dyDescent="0.25">
      <c r="A178" s="8">
        <v>174</v>
      </c>
      <c r="B178" s="304">
        <v>25</v>
      </c>
      <c r="C178" s="144" t="s">
        <v>706</v>
      </c>
      <c r="D178" s="178" t="s">
        <v>702</v>
      </c>
      <c r="E178" s="79">
        <v>11</v>
      </c>
      <c r="F178" s="277" t="s">
        <v>1587</v>
      </c>
      <c r="G178" s="145">
        <v>4</v>
      </c>
      <c r="H178" s="145">
        <v>4</v>
      </c>
      <c r="I178" s="120">
        <f t="shared" ref="I178" si="14">H178/41</f>
        <v>9.7560975609756101E-2</v>
      </c>
      <c r="J178" s="176" t="s">
        <v>2876</v>
      </c>
      <c r="K178" s="176" t="s">
        <v>703</v>
      </c>
    </row>
    <row r="179" spans="1:11" ht="75" x14ac:dyDescent="0.25">
      <c r="A179" s="8">
        <v>175</v>
      </c>
      <c r="B179" s="304">
        <v>26</v>
      </c>
      <c r="C179" s="21" t="s">
        <v>488</v>
      </c>
      <c r="D179" s="178" t="s">
        <v>473</v>
      </c>
      <c r="E179" s="79">
        <v>11</v>
      </c>
      <c r="F179" s="277" t="s">
        <v>1588</v>
      </c>
      <c r="G179" s="145">
        <v>4</v>
      </c>
      <c r="H179" s="145">
        <v>4</v>
      </c>
      <c r="I179" s="120">
        <v>0.1</v>
      </c>
      <c r="J179" s="176" t="s">
        <v>2876</v>
      </c>
      <c r="K179" s="176" t="s">
        <v>2600</v>
      </c>
    </row>
    <row r="180" spans="1:11" ht="60" x14ac:dyDescent="0.25">
      <c r="A180" s="8">
        <v>176</v>
      </c>
      <c r="B180" s="304">
        <v>27</v>
      </c>
      <c r="C180" s="144" t="s">
        <v>2475</v>
      </c>
      <c r="D180" s="178" t="s">
        <v>391</v>
      </c>
      <c r="E180" s="79">
        <v>11</v>
      </c>
      <c r="F180" s="277" t="s">
        <v>1589</v>
      </c>
      <c r="G180" s="145">
        <v>4</v>
      </c>
      <c r="H180" s="145">
        <v>4</v>
      </c>
      <c r="I180" s="145">
        <v>10</v>
      </c>
      <c r="J180" s="176" t="s">
        <v>2876</v>
      </c>
      <c r="K180" s="176" t="s">
        <v>392</v>
      </c>
    </row>
    <row r="181" spans="1:11" ht="75" x14ac:dyDescent="0.25">
      <c r="A181" s="8">
        <v>177</v>
      </c>
      <c r="B181" s="304">
        <v>28</v>
      </c>
      <c r="C181" s="21" t="s">
        <v>2581</v>
      </c>
      <c r="D181" s="178" t="s">
        <v>473</v>
      </c>
      <c r="E181" s="79">
        <v>11</v>
      </c>
      <c r="F181" s="277" t="s">
        <v>1590</v>
      </c>
      <c r="G181" s="145">
        <v>4</v>
      </c>
      <c r="H181" s="145">
        <v>4</v>
      </c>
      <c r="I181" s="120">
        <v>0.1</v>
      </c>
      <c r="J181" s="176" t="s">
        <v>2876</v>
      </c>
      <c r="K181" s="176" t="s">
        <v>2600</v>
      </c>
    </row>
    <row r="182" spans="1:11" ht="60" x14ac:dyDescent="0.25">
      <c r="A182" s="8">
        <v>178</v>
      </c>
      <c r="B182" s="304">
        <v>29</v>
      </c>
      <c r="C182" s="348" t="s">
        <v>574</v>
      </c>
      <c r="D182" s="278" t="s">
        <v>2719</v>
      </c>
      <c r="E182" s="215">
        <v>11</v>
      </c>
      <c r="F182" s="277" t="s">
        <v>1591</v>
      </c>
      <c r="G182" s="266">
        <v>4</v>
      </c>
      <c r="H182" s="266">
        <v>4</v>
      </c>
      <c r="I182" s="254">
        <v>0.08</v>
      </c>
      <c r="J182" s="277" t="s">
        <v>2876</v>
      </c>
      <c r="K182" s="277" t="s">
        <v>2675</v>
      </c>
    </row>
    <row r="183" spans="1:11" ht="75" x14ac:dyDescent="0.25">
      <c r="A183" s="8">
        <v>179</v>
      </c>
      <c r="B183" s="304">
        <v>30</v>
      </c>
      <c r="C183" s="144" t="s">
        <v>529</v>
      </c>
      <c r="D183" s="178" t="s">
        <v>523</v>
      </c>
      <c r="E183" s="79">
        <v>11</v>
      </c>
      <c r="F183" s="277" t="s">
        <v>1592</v>
      </c>
      <c r="G183" s="145">
        <v>2</v>
      </c>
      <c r="H183" s="145">
        <v>2</v>
      </c>
      <c r="I183" s="120">
        <v>0.05</v>
      </c>
      <c r="J183" s="176" t="s">
        <v>2876</v>
      </c>
      <c r="K183" s="178" t="s">
        <v>516</v>
      </c>
    </row>
    <row r="184" spans="1:11" ht="75" x14ac:dyDescent="0.25">
      <c r="A184" s="8">
        <v>180</v>
      </c>
      <c r="B184" s="304">
        <v>31</v>
      </c>
      <c r="C184" s="144" t="s">
        <v>514</v>
      </c>
      <c r="D184" s="178" t="s">
        <v>2608</v>
      </c>
      <c r="E184" s="79">
        <v>11</v>
      </c>
      <c r="F184" s="277" t="s">
        <v>1593</v>
      </c>
      <c r="G184" s="145">
        <v>2</v>
      </c>
      <c r="H184" s="145">
        <v>2</v>
      </c>
      <c r="I184" s="254">
        <v>0.05</v>
      </c>
      <c r="J184" s="176" t="s">
        <v>2876</v>
      </c>
      <c r="K184" s="176" t="s">
        <v>499</v>
      </c>
    </row>
    <row r="185" spans="1:11" ht="60" x14ac:dyDescent="0.25">
      <c r="A185" s="8">
        <v>181</v>
      </c>
      <c r="B185" s="304">
        <v>32</v>
      </c>
      <c r="C185" s="144" t="s">
        <v>2497</v>
      </c>
      <c r="D185" s="178" t="s">
        <v>391</v>
      </c>
      <c r="E185" s="79">
        <v>11</v>
      </c>
      <c r="F185" s="277" t="s">
        <v>1594</v>
      </c>
      <c r="G185" s="145">
        <v>2</v>
      </c>
      <c r="H185" s="145">
        <v>2</v>
      </c>
      <c r="I185" s="145">
        <v>5</v>
      </c>
      <c r="J185" s="176" t="s">
        <v>2876</v>
      </c>
      <c r="K185" s="176" t="s">
        <v>392</v>
      </c>
    </row>
    <row r="186" spans="1:11" ht="60" x14ac:dyDescent="0.25">
      <c r="A186" s="8">
        <v>182</v>
      </c>
      <c r="B186" s="304">
        <v>33</v>
      </c>
      <c r="C186" s="348" t="s">
        <v>3203</v>
      </c>
      <c r="D186" s="278" t="s">
        <v>2719</v>
      </c>
      <c r="E186" s="215">
        <v>11</v>
      </c>
      <c r="F186" s="277" t="s">
        <v>1595</v>
      </c>
      <c r="G186" s="266">
        <v>0</v>
      </c>
      <c r="H186" s="266">
        <v>0</v>
      </c>
      <c r="I186" s="254">
        <v>0</v>
      </c>
      <c r="J186" s="277" t="s">
        <v>2876</v>
      </c>
      <c r="K186" s="277" t="s">
        <v>2675</v>
      </c>
    </row>
    <row r="187" spans="1:11" ht="75" x14ac:dyDescent="0.25">
      <c r="A187" s="8">
        <v>183</v>
      </c>
      <c r="B187" s="304">
        <v>34</v>
      </c>
      <c r="C187" s="21" t="s">
        <v>543</v>
      </c>
      <c r="D187" s="178" t="s">
        <v>538</v>
      </c>
      <c r="E187" s="79">
        <v>11</v>
      </c>
      <c r="F187" s="277" t="s">
        <v>1596</v>
      </c>
      <c r="G187" s="145">
        <v>0</v>
      </c>
      <c r="H187" s="145">
        <v>0</v>
      </c>
      <c r="I187" s="120">
        <v>0</v>
      </c>
      <c r="J187" s="176" t="s">
        <v>2876</v>
      </c>
      <c r="K187" s="176" t="s">
        <v>539</v>
      </c>
    </row>
    <row r="188" spans="1:11" ht="45" x14ac:dyDescent="0.25">
      <c r="A188" s="8">
        <v>184</v>
      </c>
      <c r="B188" s="304">
        <v>35</v>
      </c>
      <c r="C188" s="144" t="s">
        <v>2797</v>
      </c>
      <c r="D188" s="278" t="s">
        <v>2781</v>
      </c>
      <c r="E188" s="79">
        <v>11</v>
      </c>
      <c r="F188" s="277" t="s">
        <v>1597</v>
      </c>
      <c r="G188" s="145">
        <v>0</v>
      </c>
      <c r="H188" s="145">
        <v>0</v>
      </c>
      <c r="I188" s="120">
        <v>0</v>
      </c>
      <c r="J188" s="176" t="s">
        <v>2876</v>
      </c>
      <c r="K188" s="176" t="s">
        <v>2796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2"/>
  <sheetViews>
    <sheetView zoomScale="70" zoomScaleNormal="70" workbookViewId="0">
      <selection activeCell="K80" sqref="K80:K81"/>
    </sheetView>
  </sheetViews>
  <sheetFormatPr defaultRowHeight="15" x14ac:dyDescent="0.25"/>
  <cols>
    <col min="1" max="1" width="8.85546875" style="8"/>
    <col min="2" max="2" width="11.5703125" customWidth="1"/>
    <col min="3" max="3" width="36.140625" style="169" customWidth="1"/>
    <col min="4" max="4" width="55.28515625" style="169" customWidth="1"/>
    <col min="5" max="5" width="10.28515625" style="68" customWidth="1"/>
    <col min="6" max="6" width="34.28515625" style="68" customWidth="1"/>
    <col min="7" max="7" width="13.28515625" style="68" customWidth="1"/>
    <col min="8" max="8" width="13.140625" style="68" customWidth="1"/>
    <col min="9" max="9" width="11.140625" style="68" customWidth="1"/>
    <col min="10" max="10" width="13.7109375" style="68" customWidth="1"/>
    <col min="11" max="11" width="21.28515625" style="169" customWidth="1"/>
    <col min="12" max="12" width="35.7109375" style="169" customWidth="1"/>
    <col min="13" max="13" width="20.85546875" customWidth="1"/>
  </cols>
  <sheetData>
    <row r="2" spans="1:13" ht="18.75" x14ac:dyDescent="0.25">
      <c r="B2" s="409" t="s">
        <v>1603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64"/>
    </row>
    <row r="3" spans="1:13" x14ac:dyDescent="0.25">
      <c r="B3" s="64"/>
      <c r="M3" s="64"/>
    </row>
    <row r="4" spans="1:13" ht="45" x14ac:dyDescent="0.25">
      <c r="B4" s="340" t="s">
        <v>155</v>
      </c>
      <c r="C4" s="190" t="s">
        <v>2</v>
      </c>
      <c r="D4" s="170" t="s">
        <v>270</v>
      </c>
      <c r="E4" s="61" t="s">
        <v>3</v>
      </c>
      <c r="F4" s="61" t="s">
        <v>0</v>
      </c>
      <c r="G4" s="61" t="s">
        <v>1</v>
      </c>
      <c r="H4" s="65" t="s">
        <v>1624</v>
      </c>
      <c r="I4" s="61" t="s">
        <v>4</v>
      </c>
      <c r="J4" s="65" t="s">
        <v>6</v>
      </c>
      <c r="K4" s="188" t="s">
        <v>7</v>
      </c>
      <c r="L4" s="170" t="s">
        <v>5</v>
      </c>
      <c r="M4" s="63" t="s">
        <v>157</v>
      </c>
    </row>
    <row r="5" spans="1:13" s="64" customFormat="1" ht="19.899999999999999" customHeight="1" x14ac:dyDescent="0.25">
      <c r="A5" s="8"/>
      <c r="B5" s="410" t="s">
        <v>1619</v>
      </c>
      <c r="C5" s="411"/>
      <c r="D5" s="411"/>
      <c r="E5" s="411"/>
      <c r="F5" s="411"/>
      <c r="G5" s="411"/>
      <c r="H5" s="411"/>
      <c r="I5" s="411"/>
      <c r="J5" s="411"/>
      <c r="K5" s="411"/>
      <c r="L5" s="412"/>
      <c r="M5" s="63"/>
    </row>
    <row r="6" spans="1:13" ht="45.75" x14ac:dyDescent="0.3">
      <c r="A6" s="8">
        <v>1</v>
      </c>
      <c r="B6" s="342">
        <v>1</v>
      </c>
      <c r="C6" s="221" t="s">
        <v>2459</v>
      </c>
      <c r="D6" s="221" t="s">
        <v>391</v>
      </c>
      <c r="E6" s="210">
        <v>7</v>
      </c>
      <c r="F6" s="219" t="s">
        <v>1601</v>
      </c>
      <c r="G6" s="219">
        <v>51</v>
      </c>
      <c r="H6" s="219">
        <v>7</v>
      </c>
      <c r="I6" s="219">
        <v>58</v>
      </c>
      <c r="J6" s="220">
        <f>I6/110</f>
        <v>0.52727272727272723</v>
      </c>
      <c r="K6" s="398" t="s">
        <v>2874</v>
      </c>
      <c r="L6" s="273" t="s">
        <v>2486</v>
      </c>
      <c r="M6" s="69" t="s">
        <v>152</v>
      </c>
    </row>
    <row r="7" spans="1:13" ht="75" x14ac:dyDescent="0.25">
      <c r="A7" s="8">
        <v>2</v>
      </c>
      <c r="B7" s="346">
        <v>2</v>
      </c>
      <c r="C7" s="273" t="s">
        <v>2836</v>
      </c>
      <c r="D7" s="221" t="s">
        <v>626</v>
      </c>
      <c r="E7" s="210">
        <v>7</v>
      </c>
      <c r="F7" s="219" t="s">
        <v>1602</v>
      </c>
      <c r="G7" s="219">
        <v>46</v>
      </c>
      <c r="H7" s="219"/>
      <c r="I7" s="219">
        <v>46</v>
      </c>
      <c r="J7" s="220">
        <f>I7/110</f>
        <v>0.41818181818181815</v>
      </c>
      <c r="K7" s="273" t="s">
        <v>628</v>
      </c>
      <c r="L7" s="273" t="s">
        <v>2837</v>
      </c>
    </row>
    <row r="8" spans="1:13" ht="75.75" x14ac:dyDescent="0.3">
      <c r="A8" s="8">
        <v>3</v>
      </c>
      <c r="B8" s="347">
        <v>1</v>
      </c>
      <c r="C8" s="274" t="s">
        <v>632</v>
      </c>
      <c r="D8" s="226" t="s">
        <v>626</v>
      </c>
      <c r="E8" s="223">
        <v>8</v>
      </c>
      <c r="F8" s="223" t="s">
        <v>1608</v>
      </c>
      <c r="G8" s="223">
        <v>69</v>
      </c>
      <c r="H8" s="223"/>
      <c r="I8" s="223">
        <v>69</v>
      </c>
      <c r="J8" s="224">
        <f>I8/110</f>
        <v>0.62727272727272732</v>
      </c>
      <c r="K8" s="395" t="s">
        <v>2874</v>
      </c>
      <c r="L8" s="274" t="s">
        <v>2837</v>
      </c>
      <c r="M8" s="69"/>
    </row>
    <row r="9" spans="1:13" ht="75" x14ac:dyDescent="0.25">
      <c r="A9" s="8">
        <v>4</v>
      </c>
      <c r="B9" s="347">
        <v>2</v>
      </c>
      <c r="C9" s="274" t="s">
        <v>2814</v>
      </c>
      <c r="D9" s="226" t="s">
        <v>626</v>
      </c>
      <c r="E9" s="223">
        <v>8</v>
      </c>
      <c r="F9" s="223" t="s">
        <v>1609</v>
      </c>
      <c r="G9" s="223">
        <v>7</v>
      </c>
      <c r="H9" s="223"/>
      <c r="I9" s="223">
        <v>7</v>
      </c>
      <c r="J9" s="224">
        <f>I9/110</f>
        <v>6.363636363636363E-2</v>
      </c>
      <c r="K9" s="274" t="s">
        <v>628</v>
      </c>
      <c r="L9" s="274" t="s">
        <v>2837</v>
      </c>
    </row>
    <row r="10" spans="1:13" ht="45.75" x14ac:dyDescent="0.3">
      <c r="A10" s="8">
        <v>5</v>
      </c>
      <c r="B10" s="284">
        <v>1</v>
      </c>
      <c r="C10" s="275" t="s">
        <v>393</v>
      </c>
      <c r="D10" s="230" t="s">
        <v>391</v>
      </c>
      <c r="E10" s="228">
        <v>9</v>
      </c>
      <c r="F10" s="228" t="s">
        <v>1610</v>
      </c>
      <c r="G10" s="228">
        <v>45</v>
      </c>
      <c r="H10" s="228">
        <v>8.5</v>
      </c>
      <c r="I10" s="228">
        <v>53.5</v>
      </c>
      <c r="J10" s="229">
        <f>I10/110</f>
        <v>0.48636363636363639</v>
      </c>
      <c r="K10" s="380" t="s">
        <v>2875</v>
      </c>
      <c r="L10" s="275" t="s">
        <v>2486</v>
      </c>
      <c r="M10" s="69"/>
    </row>
    <row r="11" spans="1:13" ht="60.75" x14ac:dyDescent="0.3">
      <c r="A11" s="8">
        <v>6</v>
      </c>
      <c r="B11" s="284">
        <v>2</v>
      </c>
      <c r="C11" s="275" t="s">
        <v>2538</v>
      </c>
      <c r="D11" s="230" t="s">
        <v>436</v>
      </c>
      <c r="E11" s="228">
        <v>9</v>
      </c>
      <c r="F11" s="228" t="s">
        <v>1611</v>
      </c>
      <c r="G11" s="228">
        <v>39</v>
      </c>
      <c r="H11" s="228">
        <v>1.5</v>
      </c>
      <c r="I11" s="228">
        <v>40.5</v>
      </c>
      <c r="J11" s="229">
        <f t="shared" ref="J11:J18" si="0">I11/110</f>
        <v>0.36818181818181817</v>
      </c>
      <c r="K11" s="275" t="s">
        <v>628</v>
      </c>
      <c r="L11" s="275" t="s">
        <v>2568</v>
      </c>
      <c r="M11" s="69"/>
    </row>
    <row r="12" spans="1:13" ht="79.5" x14ac:dyDescent="0.3">
      <c r="A12" s="8">
        <v>7</v>
      </c>
      <c r="B12" s="284">
        <v>3</v>
      </c>
      <c r="C12" s="280" t="s">
        <v>698</v>
      </c>
      <c r="D12" s="280" t="s">
        <v>2838</v>
      </c>
      <c r="E12" s="279">
        <v>9</v>
      </c>
      <c r="F12" s="279" t="s">
        <v>1612</v>
      </c>
      <c r="G12" s="279">
        <v>26</v>
      </c>
      <c r="H12" s="279"/>
      <c r="I12" s="279">
        <v>26</v>
      </c>
      <c r="J12" s="229">
        <f t="shared" si="0"/>
        <v>0.23636363636363636</v>
      </c>
      <c r="K12" s="275" t="s">
        <v>628</v>
      </c>
      <c r="L12" s="280" t="s">
        <v>682</v>
      </c>
      <c r="M12" s="69"/>
    </row>
    <row r="13" spans="1:13" ht="60.75" x14ac:dyDescent="0.3">
      <c r="A13" s="8">
        <v>8</v>
      </c>
      <c r="B13" s="347">
        <v>1</v>
      </c>
      <c r="C13" s="274" t="s">
        <v>2720</v>
      </c>
      <c r="D13" s="226" t="s">
        <v>2721</v>
      </c>
      <c r="E13" s="223">
        <v>10</v>
      </c>
      <c r="F13" s="223" t="s">
        <v>1613</v>
      </c>
      <c r="G13" s="223">
        <v>32</v>
      </c>
      <c r="H13" s="223"/>
      <c r="I13" s="223">
        <v>32</v>
      </c>
      <c r="J13" s="224">
        <f t="shared" si="0"/>
        <v>0.29090909090909089</v>
      </c>
      <c r="K13" s="274" t="s">
        <v>628</v>
      </c>
      <c r="L13" s="274" t="s">
        <v>2722</v>
      </c>
      <c r="M13" s="69"/>
    </row>
    <row r="14" spans="1:13" ht="60.75" x14ac:dyDescent="0.3">
      <c r="A14" s="8">
        <v>9</v>
      </c>
      <c r="B14" s="347">
        <v>2</v>
      </c>
      <c r="C14" s="226" t="s">
        <v>2518</v>
      </c>
      <c r="D14" s="226" t="s">
        <v>2499</v>
      </c>
      <c r="E14" s="223">
        <v>10</v>
      </c>
      <c r="F14" s="223" t="s">
        <v>1614</v>
      </c>
      <c r="G14" s="223">
        <v>7</v>
      </c>
      <c r="H14" s="223" t="s">
        <v>2519</v>
      </c>
      <c r="I14" s="223">
        <v>7</v>
      </c>
      <c r="J14" s="224">
        <f t="shared" si="0"/>
        <v>6.363636363636363E-2</v>
      </c>
      <c r="K14" s="274" t="s">
        <v>628</v>
      </c>
      <c r="L14" s="226" t="s">
        <v>2520</v>
      </c>
      <c r="M14" s="69"/>
    </row>
    <row r="15" spans="1:13" ht="60.75" x14ac:dyDescent="0.3">
      <c r="A15" s="8">
        <v>10</v>
      </c>
      <c r="B15" s="301">
        <v>1</v>
      </c>
      <c r="C15" s="283" t="s">
        <v>463</v>
      </c>
      <c r="D15" s="243" t="s">
        <v>436</v>
      </c>
      <c r="E15" s="241">
        <v>11</v>
      </c>
      <c r="F15" s="241" t="s">
        <v>1615</v>
      </c>
      <c r="G15" s="241">
        <v>41</v>
      </c>
      <c r="H15" s="241">
        <v>3.5</v>
      </c>
      <c r="I15" s="241">
        <v>44.5</v>
      </c>
      <c r="J15" s="242">
        <f t="shared" si="0"/>
        <v>0.40454545454545454</v>
      </c>
      <c r="K15" s="283" t="s">
        <v>628</v>
      </c>
      <c r="L15" s="283" t="s">
        <v>2568</v>
      </c>
      <c r="M15" s="69"/>
    </row>
    <row r="16" spans="1:13" ht="60" x14ac:dyDescent="0.25">
      <c r="A16" s="8">
        <v>11</v>
      </c>
      <c r="B16" s="301">
        <v>2</v>
      </c>
      <c r="C16" s="283" t="s">
        <v>2569</v>
      </c>
      <c r="D16" s="243" t="s">
        <v>436</v>
      </c>
      <c r="E16" s="241">
        <v>11</v>
      </c>
      <c r="F16" s="241" t="s">
        <v>1616</v>
      </c>
      <c r="G16" s="241">
        <v>25</v>
      </c>
      <c r="H16" s="241"/>
      <c r="I16" s="241">
        <v>25</v>
      </c>
      <c r="J16" s="242">
        <f t="shared" si="0"/>
        <v>0.22727272727272727</v>
      </c>
      <c r="K16" s="283" t="s">
        <v>628</v>
      </c>
      <c r="L16" s="283" t="s">
        <v>2568</v>
      </c>
    </row>
    <row r="17" spans="1:13" ht="60" x14ac:dyDescent="0.25">
      <c r="A17" s="8">
        <v>12</v>
      </c>
      <c r="B17" s="301">
        <v>3</v>
      </c>
      <c r="C17" s="283" t="s">
        <v>2554</v>
      </c>
      <c r="D17" s="243" t="s">
        <v>436</v>
      </c>
      <c r="E17" s="241">
        <v>11</v>
      </c>
      <c r="F17" s="241" t="s">
        <v>1617</v>
      </c>
      <c r="G17" s="241">
        <v>11</v>
      </c>
      <c r="H17" s="241"/>
      <c r="I17" s="241">
        <v>11</v>
      </c>
      <c r="J17" s="242">
        <f t="shared" si="0"/>
        <v>0.1</v>
      </c>
      <c r="K17" s="283" t="s">
        <v>628</v>
      </c>
      <c r="L17" s="283" t="s">
        <v>2568</v>
      </c>
    </row>
    <row r="18" spans="1:13" ht="60" x14ac:dyDescent="0.25">
      <c r="A18" s="8">
        <v>13</v>
      </c>
      <c r="B18" s="301">
        <v>4</v>
      </c>
      <c r="C18" s="283" t="s">
        <v>464</v>
      </c>
      <c r="D18" s="243" t="s">
        <v>436</v>
      </c>
      <c r="E18" s="241">
        <v>11</v>
      </c>
      <c r="F18" s="241" t="s">
        <v>1618</v>
      </c>
      <c r="G18" s="241">
        <v>10</v>
      </c>
      <c r="H18" s="241"/>
      <c r="I18" s="241">
        <v>10</v>
      </c>
      <c r="J18" s="242">
        <f t="shared" si="0"/>
        <v>9.0909090909090912E-2</v>
      </c>
      <c r="K18" s="283" t="s">
        <v>628</v>
      </c>
      <c r="L18" s="283" t="s">
        <v>2568</v>
      </c>
    </row>
    <row r="19" spans="1:13" ht="18.75" x14ac:dyDescent="0.3">
      <c r="B19" s="413" t="s">
        <v>1625</v>
      </c>
      <c r="C19" s="414"/>
      <c r="D19" s="414"/>
      <c r="E19" s="414"/>
      <c r="F19" s="414"/>
      <c r="G19" s="414"/>
      <c r="H19" s="414"/>
      <c r="I19" s="414"/>
      <c r="J19" s="414"/>
      <c r="K19" s="414"/>
      <c r="L19" s="415"/>
    </row>
    <row r="20" spans="1:13" ht="37.5" x14ac:dyDescent="0.3">
      <c r="A20" s="8">
        <v>1</v>
      </c>
      <c r="B20" s="347">
        <v>1</v>
      </c>
      <c r="C20" s="226" t="s">
        <v>586</v>
      </c>
      <c r="D20" s="370" t="s">
        <v>587</v>
      </c>
      <c r="E20" s="223">
        <v>7</v>
      </c>
      <c r="F20" s="223" t="s">
        <v>1626</v>
      </c>
      <c r="G20" s="223">
        <v>29</v>
      </c>
      <c r="H20" s="223"/>
      <c r="I20" s="223">
        <v>29</v>
      </c>
      <c r="J20" s="224">
        <v>0.64</v>
      </c>
      <c r="K20" s="395" t="s">
        <v>2874</v>
      </c>
      <c r="L20" s="274" t="s">
        <v>2761</v>
      </c>
      <c r="M20" s="69" t="s">
        <v>3205</v>
      </c>
    </row>
    <row r="21" spans="1:13" ht="60.75" x14ac:dyDescent="0.3">
      <c r="A21" s="8">
        <v>2</v>
      </c>
      <c r="B21" s="347">
        <v>2</v>
      </c>
      <c r="C21" s="226" t="s">
        <v>489</v>
      </c>
      <c r="D21" s="226" t="s">
        <v>473</v>
      </c>
      <c r="E21" s="217">
        <v>7</v>
      </c>
      <c r="F21" s="217" t="s">
        <v>1627</v>
      </c>
      <c r="G21" s="217">
        <v>26</v>
      </c>
      <c r="H21" s="217"/>
      <c r="I21" s="217">
        <v>26</v>
      </c>
      <c r="J21" s="237">
        <v>0.57999999999999996</v>
      </c>
      <c r="K21" s="399" t="s">
        <v>2875</v>
      </c>
      <c r="L21" s="226" t="s">
        <v>2606</v>
      </c>
      <c r="M21" s="69"/>
    </row>
    <row r="22" spans="1:13" ht="45.75" x14ac:dyDescent="0.3">
      <c r="A22" s="8">
        <v>3</v>
      </c>
      <c r="B22" s="347">
        <v>3</v>
      </c>
      <c r="C22" s="274" t="s">
        <v>718</v>
      </c>
      <c r="D22" s="226" t="s">
        <v>702</v>
      </c>
      <c r="E22" s="223">
        <v>7</v>
      </c>
      <c r="F22" s="223" t="s">
        <v>1628</v>
      </c>
      <c r="G22" s="223">
        <v>25</v>
      </c>
      <c r="H22" s="223"/>
      <c r="I22" s="223">
        <v>25</v>
      </c>
      <c r="J22" s="224">
        <v>0.56000000000000005</v>
      </c>
      <c r="K22" s="399" t="s">
        <v>2875</v>
      </c>
      <c r="L22" s="274" t="s">
        <v>2910</v>
      </c>
      <c r="M22" s="69"/>
    </row>
    <row r="23" spans="1:13" ht="45.75" x14ac:dyDescent="0.3">
      <c r="A23" s="8">
        <v>4</v>
      </c>
      <c r="B23" s="347">
        <v>4</v>
      </c>
      <c r="C23" s="274" t="s">
        <v>2911</v>
      </c>
      <c r="D23" s="226" t="s">
        <v>702</v>
      </c>
      <c r="E23" s="223">
        <v>7</v>
      </c>
      <c r="F23" s="223" t="s">
        <v>1629</v>
      </c>
      <c r="G23" s="223">
        <v>22</v>
      </c>
      <c r="H23" s="223"/>
      <c r="I23" s="223">
        <v>22</v>
      </c>
      <c r="J23" s="224">
        <v>0.49</v>
      </c>
      <c r="K23" s="399" t="s">
        <v>2875</v>
      </c>
      <c r="L23" s="274" t="s">
        <v>2910</v>
      </c>
      <c r="M23" s="69"/>
    </row>
    <row r="24" spans="1:13" s="64" customFormat="1" ht="60.75" x14ac:dyDescent="0.3">
      <c r="A24" s="8">
        <v>5</v>
      </c>
      <c r="B24" s="347">
        <v>5</v>
      </c>
      <c r="C24" s="274" t="s">
        <v>440</v>
      </c>
      <c r="D24" s="226" t="s">
        <v>436</v>
      </c>
      <c r="E24" s="223">
        <v>7</v>
      </c>
      <c r="F24" s="223" t="s">
        <v>1632</v>
      </c>
      <c r="G24" s="223">
        <v>15</v>
      </c>
      <c r="H24" s="223">
        <v>1.5</v>
      </c>
      <c r="I24" s="223">
        <v>16.5</v>
      </c>
      <c r="J24" s="224">
        <f>I24/45</f>
        <v>0.36666666666666664</v>
      </c>
      <c r="K24" s="274" t="s">
        <v>628</v>
      </c>
      <c r="L24" s="274" t="s">
        <v>2568</v>
      </c>
      <c r="M24" s="69"/>
    </row>
    <row r="25" spans="1:13" ht="45.75" x14ac:dyDescent="0.3">
      <c r="A25" s="8">
        <v>6</v>
      </c>
      <c r="B25" s="347">
        <v>6</v>
      </c>
      <c r="C25" s="274" t="s">
        <v>2890</v>
      </c>
      <c r="D25" s="226" t="s">
        <v>702</v>
      </c>
      <c r="E25" s="223">
        <v>7</v>
      </c>
      <c r="F25" s="223" t="s">
        <v>1630</v>
      </c>
      <c r="G25" s="223">
        <v>16</v>
      </c>
      <c r="H25" s="223"/>
      <c r="I25" s="223">
        <v>16</v>
      </c>
      <c r="J25" s="224">
        <f t="shared" ref="J25:J74" si="1">I25/45</f>
        <v>0.35555555555555557</v>
      </c>
      <c r="K25" s="274" t="s">
        <v>628</v>
      </c>
      <c r="L25" s="274" t="s">
        <v>2910</v>
      </c>
      <c r="M25" s="69"/>
    </row>
    <row r="26" spans="1:13" ht="60.75" x14ac:dyDescent="0.3">
      <c r="A26" s="8">
        <v>7</v>
      </c>
      <c r="B26" s="347">
        <v>7</v>
      </c>
      <c r="C26" s="274" t="s">
        <v>544</v>
      </c>
      <c r="D26" s="226" t="s">
        <v>538</v>
      </c>
      <c r="E26" s="223">
        <v>7</v>
      </c>
      <c r="F26" s="223" t="s">
        <v>1631</v>
      </c>
      <c r="G26" s="223">
        <v>16</v>
      </c>
      <c r="H26" s="223"/>
      <c r="I26" s="223">
        <v>16</v>
      </c>
      <c r="J26" s="224">
        <f t="shared" si="1"/>
        <v>0.35555555555555557</v>
      </c>
      <c r="K26" s="274" t="s">
        <v>628</v>
      </c>
      <c r="L26" s="274" t="s">
        <v>2663</v>
      </c>
      <c r="M26" s="69"/>
    </row>
    <row r="27" spans="1:13" ht="37.5" x14ac:dyDescent="0.3">
      <c r="A27" s="8">
        <v>8</v>
      </c>
      <c r="B27" s="347">
        <v>8</v>
      </c>
      <c r="C27" s="226" t="s">
        <v>2731</v>
      </c>
      <c r="D27" s="370" t="s">
        <v>587</v>
      </c>
      <c r="E27" s="223">
        <v>7</v>
      </c>
      <c r="F27" s="223" t="s">
        <v>1633</v>
      </c>
      <c r="G27" s="223">
        <v>13</v>
      </c>
      <c r="H27" s="223"/>
      <c r="I27" s="223">
        <v>13</v>
      </c>
      <c r="J27" s="224">
        <f t="shared" si="1"/>
        <v>0.28888888888888886</v>
      </c>
      <c r="K27" s="274" t="s">
        <v>628</v>
      </c>
      <c r="L27" s="274" t="s">
        <v>2761</v>
      </c>
      <c r="M27" s="69"/>
    </row>
    <row r="28" spans="1:13" ht="60.75" x14ac:dyDescent="0.3">
      <c r="A28" s="8">
        <v>9</v>
      </c>
      <c r="B28" s="347">
        <v>9</v>
      </c>
      <c r="C28" s="226" t="s">
        <v>2686</v>
      </c>
      <c r="D28" s="226" t="s">
        <v>2721</v>
      </c>
      <c r="E28" s="223">
        <v>7</v>
      </c>
      <c r="F28" s="223" t="s">
        <v>1634</v>
      </c>
      <c r="G28" s="223">
        <v>12</v>
      </c>
      <c r="H28" s="223"/>
      <c r="I28" s="223">
        <v>12</v>
      </c>
      <c r="J28" s="224">
        <f t="shared" si="1"/>
        <v>0.26666666666666666</v>
      </c>
      <c r="K28" s="274" t="s">
        <v>628</v>
      </c>
      <c r="L28" s="274" t="s">
        <v>2723</v>
      </c>
      <c r="M28" s="69"/>
    </row>
    <row r="29" spans="1:13" s="64" customFormat="1" ht="45.75" x14ac:dyDescent="0.3">
      <c r="A29" s="8">
        <v>10</v>
      </c>
      <c r="B29" s="301">
        <v>1</v>
      </c>
      <c r="C29" s="283" t="s">
        <v>2487</v>
      </c>
      <c r="D29" s="243" t="s">
        <v>391</v>
      </c>
      <c r="E29" s="300">
        <v>8</v>
      </c>
      <c r="F29" s="241" t="s">
        <v>1638</v>
      </c>
      <c r="G29" s="241">
        <v>26</v>
      </c>
      <c r="H29" s="301">
        <v>4.5</v>
      </c>
      <c r="I29" s="241">
        <v>30.5</v>
      </c>
      <c r="J29" s="242">
        <f t="shared" si="1"/>
        <v>0.67777777777777781</v>
      </c>
      <c r="K29" s="397" t="s">
        <v>2874</v>
      </c>
      <c r="L29" s="283" t="s">
        <v>2486</v>
      </c>
      <c r="M29" s="69"/>
    </row>
    <row r="30" spans="1:13" ht="45.75" x14ac:dyDescent="0.3">
      <c r="A30" s="8">
        <v>11</v>
      </c>
      <c r="B30" s="301">
        <v>2</v>
      </c>
      <c r="C30" s="283" t="s">
        <v>2912</v>
      </c>
      <c r="D30" s="243" t="s">
        <v>702</v>
      </c>
      <c r="E30" s="300">
        <v>8</v>
      </c>
      <c r="F30" s="241" t="s">
        <v>1635</v>
      </c>
      <c r="G30" s="241">
        <v>27</v>
      </c>
      <c r="H30" s="301"/>
      <c r="I30" s="241">
        <v>27</v>
      </c>
      <c r="J30" s="242">
        <f t="shared" si="1"/>
        <v>0.6</v>
      </c>
      <c r="K30" s="397" t="s">
        <v>2875</v>
      </c>
      <c r="L30" s="283" t="s">
        <v>709</v>
      </c>
      <c r="M30" s="69"/>
    </row>
    <row r="31" spans="1:13" ht="45.75" x14ac:dyDescent="0.3">
      <c r="A31" s="8">
        <v>12</v>
      </c>
      <c r="B31" s="301">
        <v>3</v>
      </c>
      <c r="C31" s="283" t="s">
        <v>721</v>
      </c>
      <c r="D31" s="243" t="s">
        <v>702</v>
      </c>
      <c r="E31" s="300">
        <v>8</v>
      </c>
      <c r="F31" s="241" t="s">
        <v>1636</v>
      </c>
      <c r="G31" s="241">
        <v>27</v>
      </c>
      <c r="H31" s="301"/>
      <c r="I31" s="241">
        <v>27</v>
      </c>
      <c r="J31" s="242">
        <f t="shared" si="1"/>
        <v>0.6</v>
      </c>
      <c r="K31" s="397" t="s">
        <v>2875</v>
      </c>
      <c r="L31" s="283" t="s">
        <v>709</v>
      </c>
      <c r="M31" s="69"/>
    </row>
    <row r="32" spans="1:13" ht="60.75" x14ac:dyDescent="0.3">
      <c r="A32" s="8">
        <v>13</v>
      </c>
      <c r="B32" s="301">
        <v>4</v>
      </c>
      <c r="C32" s="243" t="s">
        <v>2688</v>
      </c>
      <c r="D32" s="243" t="s">
        <v>2721</v>
      </c>
      <c r="E32" s="300">
        <v>8</v>
      </c>
      <c r="F32" s="241" t="s">
        <v>1637</v>
      </c>
      <c r="G32" s="241">
        <v>26</v>
      </c>
      <c r="H32" s="301"/>
      <c r="I32" s="241">
        <v>26</v>
      </c>
      <c r="J32" s="242">
        <f t="shared" si="1"/>
        <v>0.57777777777777772</v>
      </c>
      <c r="K32" s="397" t="s">
        <v>2875</v>
      </c>
      <c r="L32" s="283" t="s">
        <v>2723</v>
      </c>
      <c r="M32" s="69"/>
    </row>
    <row r="33" spans="1:13" ht="60.75" x14ac:dyDescent="0.3">
      <c r="A33" s="8">
        <v>14</v>
      </c>
      <c r="B33" s="301">
        <v>5</v>
      </c>
      <c r="C33" s="283" t="s">
        <v>2547</v>
      </c>
      <c r="D33" s="243" t="s">
        <v>436</v>
      </c>
      <c r="E33" s="300">
        <v>8</v>
      </c>
      <c r="F33" s="241" t="s">
        <v>1639</v>
      </c>
      <c r="G33" s="241">
        <v>25</v>
      </c>
      <c r="H33" s="301">
        <v>1</v>
      </c>
      <c r="I33" s="241">
        <v>26</v>
      </c>
      <c r="J33" s="242">
        <f t="shared" si="1"/>
        <v>0.57777777777777772</v>
      </c>
      <c r="K33" s="397" t="s">
        <v>2875</v>
      </c>
      <c r="L33" s="283" t="s">
        <v>2568</v>
      </c>
      <c r="M33" s="69"/>
    </row>
    <row r="34" spans="1:13" s="64" customFormat="1" ht="60.75" x14ac:dyDescent="0.3">
      <c r="A34" s="8">
        <v>15</v>
      </c>
      <c r="B34" s="301">
        <v>6</v>
      </c>
      <c r="C34" s="283" t="s">
        <v>2570</v>
      </c>
      <c r="D34" s="243" t="s">
        <v>436</v>
      </c>
      <c r="E34" s="241">
        <v>8</v>
      </c>
      <c r="F34" s="241" t="s">
        <v>1644</v>
      </c>
      <c r="G34" s="241">
        <v>21</v>
      </c>
      <c r="H34" s="241">
        <v>4</v>
      </c>
      <c r="I34" s="241">
        <v>25</v>
      </c>
      <c r="J34" s="242">
        <f t="shared" si="1"/>
        <v>0.55555555555555558</v>
      </c>
      <c r="K34" s="397" t="s">
        <v>2875</v>
      </c>
      <c r="L34" s="283" t="s">
        <v>2568</v>
      </c>
      <c r="M34" s="69"/>
    </row>
    <row r="35" spans="1:13" ht="60.75" x14ac:dyDescent="0.3">
      <c r="A35" s="8">
        <v>16</v>
      </c>
      <c r="B35" s="301">
        <v>7</v>
      </c>
      <c r="C35" s="283" t="s">
        <v>441</v>
      </c>
      <c r="D35" s="243" t="s">
        <v>436</v>
      </c>
      <c r="E35" s="241">
        <v>8</v>
      </c>
      <c r="F35" s="241" t="s">
        <v>1640</v>
      </c>
      <c r="G35" s="241">
        <v>24</v>
      </c>
      <c r="H35" s="241"/>
      <c r="I35" s="241">
        <v>24</v>
      </c>
      <c r="J35" s="242">
        <f t="shared" si="1"/>
        <v>0.53333333333333333</v>
      </c>
      <c r="K35" s="397" t="s">
        <v>2875</v>
      </c>
      <c r="L35" s="283" t="s">
        <v>2568</v>
      </c>
      <c r="M35" s="69"/>
    </row>
    <row r="36" spans="1:13" ht="37.5" x14ac:dyDescent="0.3">
      <c r="A36" s="8">
        <v>17</v>
      </c>
      <c r="B36" s="301">
        <v>8</v>
      </c>
      <c r="C36" s="243" t="s">
        <v>592</v>
      </c>
      <c r="D36" s="371" t="s">
        <v>587</v>
      </c>
      <c r="E36" s="241">
        <v>8</v>
      </c>
      <c r="F36" s="241" t="s">
        <v>1641</v>
      </c>
      <c r="G36" s="241">
        <v>24</v>
      </c>
      <c r="H36" s="241"/>
      <c r="I36" s="241">
        <v>24</v>
      </c>
      <c r="J36" s="242">
        <f t="shared" si="1"/>
        <v>0.53333333333333333</v>
      </c>
      <c r="K36" s="397" t="s">
        <v>2875</v>
      </c>
      <c r="L36" s="283" t="s">
        <v>2761</v>
      </c>
      <c r="M36" s="69"/>
    </row>
    <row r="37" spans="1:13" ht="60.75" x14ac:dyDescent="0.3">
      <c r="A37" s="8">
        <v>18</v>
      </c>
      <c r="B37" s="301">
        <v>9</v>
      </c>
      <c r="C37" s="283" t="s">
        <v>2566</v>
      </c>
      <c r="D37" s="243" t="s">
        <v>436</v>
      </c>
      <c r="E37" s="241">
        <v>8</v>
      </c>
      <c r="F37" s="241" t="s">
        <v>1642</v>
      </c>
      <c r="G37" s="241">
        <v>23</v>
      </c>
      <c r="H37" s="241"/>
      <c r="I37" s="241">
        <v>23</v>
      </c>
      <c r="J37" s="242">
        <f t="shared" si="1"/>
        <v>0.51111111111111107</v>
      </c>
      <c r="K37" s="283" t="s">
        <v>628</v>
      </c>
      <c r="L37" s="283" t="s">
        <v>2568</v>
      </c>
      <c r="M37" s="69"/>
    </row>
    <row r="38" spans="1:13" ht="60.75" x14ac:dyDescent="0.3">
      <c r="A38" s="8">
        <v>19</v>
      </c>
      <c r="B38" s="301">
        <v>10</v>
      </c>
      <c r="C38" s="243" t="s">
        <v>492</v>
      </c>
      <c r="D38" s="243" t="s">
        <v>473</v>
      </c>
      <c r="E38" s="238">
        <v>8</v>
      </c>
      <c r="F38" s="238" t="s">
        <v>1643</v>
      </c>
      <c r="G38" s="238">
        <v>22</v>
      </c>
      <c r="H38" s="238"/>
      <c r="I38" s="238">
        <v>22</v>
      </c>
      <c r="J38" s="242">
        <f t="shared" si="1"/>
        <v>0.48888888888888887</v>
      </c>
      <c r="K38" s="243" t="s">
        <v>628</v>
      </c>
      <c r="L38" s="243" t="s">
        <v>2607</v>
      </c>
      <c r="M38" s="69"/>
    </row>
    <row r="39" spans="1:13" s="64" customFormat="1" ht="45.75" x14ac:dyDescent="0.3">
      <c r="A39" s="8">
        <v>20</v>
      </c>
      <c r="B39" s="301">
        <v>11</v>
      </c>
      <c r="C39" s="283" t="s">
        <v>390</v>
      </c>
      <c r="D39" s="243" t="s">
        <v>391</v>
      </c>
      <c r="E39" s="241">
        <v>8</v>
      </c>
      <c r="F39" s="241" t="s">
        <v>1650</v>
      </c>
      <c r="G39" s="241">
        <v>16</v>
      </c>
      <c r="H39" s="241">
        <v>5</v>
      </c>
      <c r="I39" s="241">
        <v>21</v>
      </c>
      <c r="J39" s="242">
        <f t="shared" si="1"/>
        <v>0.46666666666666667</v>
      </c>
      <c r="K39" s="243" t="s">
        <v>628</v>
      </c>
      <c r="L39" s="283" t="s">
        <v>2486</v>
      </c>
      <c r="M39" s="69"/>
    </row>
    <row r="40" spans="1:13" ht="45.75" x14ac:dyDescent="0.3">
      <c r="A40" s="8">
        <v>21</v>
      </c>
      <c r="B40" s="301">
        <v>12</v>
      </c>
      <c r="C40" s="283" t="s">
        <v>2878</v>
      </c>
      <c r="D40" s="243" t="s">
        <v>702</v>
      </c>
      <c r="E40" s="241">
        <v>8</v>
      </c>
      <c r="F40" s="241" t="s">
        <v>1645</v>
      </c>
      <c r="G40" s="241">
        <v>20</v>
      </c>
      <c r="H40" s="241"/>
      <c r="I40" s="241">
        <v>20</v>
      </c>
      <c r="J40" s="242">
        <f t="shared" si="1"/>
        <v>0.44444444444444442</v>
      </c>
      <c r="K40" s="243" t="s">
        <v>628</v>
      </c>
      <c r="L40" s="283" t="s">
        <v>709</v>
      </c>
      <c r="M40" s="69"/>
    </row>
    <row r="41" spans="1:13" ht="60.75" x14ac:dyDescent="0.3">
      <c r="A41" s="8">
        <v>22</v>
      </c>
      <c r="B41" s="301">
        <v>13</v>
      </c>
      <c r="C41" s="243" t="s">
        <v>2668</v>
      </c>
      <c r="D41" s="243" t="s">
        <v>538</v>
      </c>
      <c r="E41" s="241">
        <v>8</v>
      </c>
      <c r="F41" s="241" t="s">
        <v>1646</v>
      </c>
      <c r="G41" s="241">
        <v>20</v>
      </c>
      <c r="H41" s="241"/>
      <c r="I41" s="241">
        <v>20</v>
      </c>
      <c r="J41" s="242">
        <f t="shared" si="1"/>
        <v>0.44444444444444442</v>
      </c>
      <c r="K41" s="243" t="s">
        <v>628</v>
      </c>
      <c r="L41" s="283" t="s">
        <v>2663</v>
      </c>
      <c r="M41" s="69"/>
    </row>
    <row r="42" spans="1:13" ht="60.75" x14ac:dyDescent="0.3">
      <c r="A42" s="8">
        <v>23</v>
      </c>
      <c r="B42" s="301">
        <v>14</v>
      </c>
      <c r="C42" s="283" t="s">
        <v>2549</v>
      </c>
      <c r="D42" s="243" t="s">
        <v>436</v>
      </c>
      <c r="E42" s="241">
        <v>8</v>
      </c>
      <c r="F42" s="241" t="s">
        <v>1647</v>
      </c>
      <c r="G42" s="241">
        <v>18</v>
      </c>
      <c r="H42" s="241">
        <v>1.5</v>
      </c>
      <c r="I42" s="241">
        <v>19.5</v>
      </c>
      <c r="J42" s="242">
        <f t="shared" si="1"/>
        <v>0.43333333333333335</v>
      </c>
      <c r="K42" s="243" t="s">
        <v>628</v>
      </c>
      <c r="L42" s="283" t="s">
        <v>2568</v>
      </c>
      <c r="M42" s="69"/>
    </row>
    <row r="43" spans="1:13" ht="75.75" x14ac:dyDescent="0.3">
      <c r="A43" s="8">
        <v>24</v>
      </c>
      <c r="B43" s="301">
        <v>15</v>
      </c>
      <c r="C43" s="243" t="s">
        <v>515</v>
      </c>
      <c r="D43" s="243" t="s">
        <v>2633</v>
      </c>
      <c r="E43" s="238">
        <v>8</v>
      </c>
      <c r="F43" s="238" t="s">
        <v>1648</v>
      </c>
      <c r="G43" s="238">
        <v>17</v>
      </c>
      <c r="H43" s="238"/>
      <c r="I43" s="238">
        <v>17</v>
      </c>
      <c r="J43" s="242">
        <f t="shared" si="1"/>
        <v>0.37777777777777777</v>
      </c>
      <c r="K43" s="243" t="s">
        <v>628</v>
      </c>
      <c r="L43" s="243" t="s">
        <v>2648</v>
      </c>
      <c r="M43" s="69"/>
    </row>
    <row r="44" spans="1:13" ht="75.75" x14ac:dyDescent="0.3">
      <c r="A44" s="8">
        <v>25</v>
      </c>
      <c r="B44" s="301">
        <v>16</v>
      </c>
      <c r="C44" s="243" t="s">
        <v>2632</v>
      </c>
      <c r="D44" s="243" t="s">
        <v>2633</v>
      </c>
      <c r="E44" s="238">
        <v>8</v>
      </c>
      <c r="F44" s="238" t="s">
        <v>1649</v>
      </c>
      <c r="G44" s="238">
        <v>17</v>
      </c>
      <c r="H44" s="238"/>
      <c r="I44" s="238">
        <v>17</v>
      </c>
      <c r="J44" s="242">
        <f t="shared" si="1"/>
        <v>0.37777777777777777</v>
      </c>
      <c r="K44" s="243" t="s">
        <v>628</v>
      </c>
      <c r="L44" s="243" t="s">
        <v>2648</v>
      </c>
      <c r="M44" s="69"/>
    </row>
    <row r="45" spans="1:13" ht="37.5" x14ac:dyDescent="0.3">
      <c r="A45" s="8">
        <v>26</v>
      </c>
      <c r="B45" s="301">
        <v>17</v>
      </c>
      <c r="C45" s="243" t="s">
        <v>605</v>
      </c>
      <c r="D45" s="371" t="s">
        <v>587</v>
      </c>
      <c r="E45" s="241">
        <v>8</v>
      </c>
      <c r="F45" s="241" t="s">
        <v>1651</v>
      </c>
      <c r="G45" s="241">
        <v>8</v>
      </c>
      <c r="H45" s="241"/>
      <c r="I45" s="241">
        <v>8</v>
      </c>
      <c r="J45" s="242">
        <f t="shared" si="1"/>
        <v>0.17777777777777778</v>
      </c>
      <c r="K45" s="243" t="s">
        <v>628</v>
      </c>
      <c r="L45" s="283" t="s">
        <v>2761</v>
      </c>
      <c r="M45" s="69"/>
    </row>
    <row r="46" spans="1:13" ht="60.75" x14ac:dyDescent="0.3">
      <c r="A46" s="8">
        <v>27</v>
      </c>
      <c r="B46" s="284">
        <v>1</v>
      </c>
      <c r="C46" s="275" t="s">
        <v>2669</v>
      </c>
      <c r="D46" s="230" t="s">
        <v>538</v>
      </c>
      <c r="E46" s="228">
        <v>9</v>
      </c>
      <c r="F46" s="228" t="s">
        <v>1652</v>
      </c>
      <c r="G46" s="228">
        <v>23</v>
      </c>
      <c r="H46" s="284"/>
      <c r="I46" s="228">
        <v>23</v>
      </c>
      <c r="J46" s="229">
        <f t="shared" si="1"/>
        <v>0.51111111111111107</v>
      </c>
      <c r="K46" s="380" t="s">
        <v>2874</v>
      </c>
      <c r="L46" s="275" t="s">
        <v>2663</v>
      </c>
      <c r="M46" s="69"/>
    </row>
    <row r="47" spans="1:13" s="64" customFormat="1" ht="79.5" x14ac:dyDescent="0.3">
      <c r="A47" s="8">
        <v>28</v>
      </c>
      <c r="B47" s="284">
        <v>2</v>
      </c>
      <c r="C47" s="280" t="s">
        <v>697</v>
      </c>
      <c r="D47" s="280" t="s">
        <v>2838</v>
      </c>
      <c r="E47" s="279">
        <v>9</v>
      </c>
      <c r="F47" s="279" t="s">
        <v>1656</v>
      </c>
      <c r="G47" s="279">
        <v>19</v>
      </c>
      <c r="H47" s="279">
        <v>2.5</v>
      </c>
      <c r="I47" s="279">
        <v>21.5</v>
      </c>
      <c r="J47" s="229">
        <f t="shared" si="1"/>
        <v>0.4777777777777778</v>
      </c>
      <c r="K47" s="381" t="s">
        <v>2875</v>
      </c>
      <c r="L47" s="280" t="s">
        <v>682</v>
      </c>
      <c r="M47" s="69"/>
    </row>
    <row r="48" spans="1:13" ht="60.75" x14ac:dyDescent="0.3">
      <c r="A48" s="8">
        <v>29</v>
      </c>
      <c r="B48" s="284">
        <v>3</v>
      </c>
      <c r="C48" s="230" t="s">
        <v>520</v>
      </c>
      <c r="D48" s="230" t="s">
        <v>2913</v>
      </c>
      <c r="E48" s="212">
        <v>9</v>
      </c>
      <c r="F48" s="212" t="s">
        <v>1653</v>
      </c>
      <c r="G48" s="212">
        <v>21</v>
      </c>
      <c r="H48" s="302"/>
      <c r="I48" s="212">
        <v>21</v>
      </c>
      <c r="J48" s="229">
        <f t="shared" si="1"/>
        <v>0.46666666666666667</v>
      </c>
      <c r="K48" s="381" t="s">
        <v>2875</v>
      </c>
      <c r="L48" s="230" t="s">
        <v>2648</v>
      </c>
      <c r="M48" s="69"/>
    </row>
    <row r="49" spans="1:13" ht="60.75" x14ac:dyDescent="0.3">
      <c r="A49" s="8">
        <v>30</v>
      </c>
      <c r="B49" s="284">
        <v>4</v>
      </c>
      <c r="C49" s="230" t="s">
        <v>2670</v>
      </c>
      <c r="D49" s="230" t="s">
        <v>538</v>
      </c>
      <c r="E49" s="228">
        <v>9</v>
      </c>
      <c r="F49" s="228" t="s">
        <v>1654</v>
      </c>
      <c r="G49" s="228">
        <v>20</v>
      </c>
      <c r="H49" s="284"/>
      <c r="I49" s="228">
        <v>20</v>
      </c>
      <c r="J49" s="229">
        <f t="shared" si="1"/>
        <v>0.44444444444444442</v>
      </c>
      <c r="K49" s="280" t="s">
        <v>628</v>
      </c>
      <c r="L49" s="275" t="s">
        <v>2663</v>
      </c>
      <c r="M49" s="69"/>
    </row>
    <row r="50" spans="1:13" ht="45.75" x14ac:dyDescent="0.3">
      <c r="A50" s="8">
        <v>31</v>
      </c>
      <c r="B50" s="284">
        <v>5</v>
      </c>
      <c r="C50" s="275" t="s">
        <v>2798</v>
      </c>
      <c r="D50" s="230" t="s">
        <v>2781</v>
      </c>
      <c r="E50" s="228">
        <v>9</v>
      </c>
      <c r="F50" s="228" t="s">
        <v>1655</v>
      </c>
      <c r="G50" s="228">
        <v>19</v>
      </c>
      <c r="H50" s="284"/>
      <c r="I50" s="228">
        <v>19</v>
      </c>
      <c r="J50" s="229">
        <f t="shared" si="1"/>
        <v>0.42222222222222222</v>
      </c>
      <c r="K50" s="280" t="s">
        <v>628</v>
      </c>
      <c r="L50" s="275" t="s">
        <v>620</v>
      </c>
      <c r="M50" s="69"/>
    </row>
    <row r="51" spans="1:13" ht="60.75" x14ac:dyDescent="0.3">
      <c r="A51" s="8">
        <v>32</v>
      </c>
      <c r="B51" s="284">
        <v>6</v>
      </c>
      <c r="C51" s="230" t="s">
        <v>2762</v>
      </c>
      <c r="D51" s="269" t="s">
        <v>587</v>
      </c>
      <c r="E51" s="228">
        <v>9</v>
      </c>
      <c r="F51" s="228" t="s">
        <v>1657</v>
      </c>
      <c r="G51" s="228">
        <v>19</v>
      </c>
      <c r="H51" s="284"/>
      <c r="I51" s="228">
        <v>19</v>
      </c>
      <c r="J51" s="229">
        <f t="shared" si="1"/>
        <v>0.42222222222222222</v>
      </c>
      <c r="K51" s="280" t="s">
        <v>628</v>
      </c>
      <c r="L51" s="275" t="s">
        <v>2761</v>
      </c>
      <c r="M51" s="69"/>
    </row>
    <row r="52" spans="1:13" ht="60.75" x14ac:dyDescent="0.3">
      <c r="A52" s="8">
        <v>33</v>
      </c>
      <c r="B52" s="284">
        <v>7</v>
      </c>
      <c r="C52" s="275" t="s">
        <v>434</v>
      </c>
      <c r="D52" s="230" t="s">
        <v>2499</v>
      </c>
      <c r="E52" s="228">
        <v>9</v>
      </c>
      <c r="F52" s="228" t="s">
        <v>1658</v>
      </c>
      <c r="G52" s="228">
        <v>13</v>
      </c>
      <c r="H52" s="228" t="s">
        <v>2519</v>
      </c>
      <c r="I52" s="228">
        <v>13</v>
      </c>
      <c r="J52" s="229">
        <f t="shared" si="1"/>
        <v>0.28888888888888886</v>
      </c>
      <c r="K52" s="280" t="s">
        <v>628</v>
      </c>
      <c r="L52" s="230" t="s">
        <v>2520</v>
      </c>
      <c r="M52" s="69"/>
    </row>
    <row r="53" spans="1:13" ht="37.5" x14ac:dyDescent="0.3">
      <c r="A53" s="8">
        <v>34</v>
      </c>
      <c r="B53" s="284">
        <v>8</v>
      </c>
      <c r="C53" s="230" t="s">
        <v>2757</v>
      </c>
      <c r="D53" s="303" t="s">
        <v>587</v>
      </c>
      <c r="E53" s="228">
        <v>9</v>
      </c>
      <c r="F53" s="228" t="s">
        <v>1659</v>
      </c>
      <c r="G53" s="228">
        <v>12</v>
      </c>
      <c r="H53" s="228"/>
      <c r="I53" s="228">
        <v>12</v>
      </c>
      <c r="J53" s="229">
        <f t="shared" si="1"/>
        <v>0.26666666666666666</v>
      </c>
      <c r="K53" s="280" t="s">
        <v>628</v>
      </c>
      <c r="L53" s="275" t="s">
        <v>2761</v>
      </c>
      <c r="M53" s="69"/>
    </row>
    <row r="54" spans="1:13" ht="79.5" x14ac:dyDescent="0.3">
      <c r="A54" s="8">
        <v>35</v>
      </c>
      <c r="B54" s="346">
        <v>1</v>
      </c>
      <c r="C54" s="221" t="s">
        <v>681</v>
      </c>
      <c r="D54" s="281" t="s">
        <v>2838</v>
      </c>
      <c r="E54" s="210">
        <v>10</v>
      </c>
      <c r="F54" s="210" t="s">
        <v>1660</v>
      </c>
      <c r="G54" s="210">
        <v>20</v>
      </c>
      <c r="H54" s="210">
        <v>2</v>
      </c>
      <c r="I54" s="210">
        <v>22</v>
      </c>
      <c r="J54" s="220">
        <f t="shared" si="1"/>
        <v>0.48888888888888887</v>
      </c>
      <c r="K54" s="402" t="s">
        <v>2875</v>
      </c>
      <c r="L54" s="221" t="s">
        <v>682</v>
      </c>
      <c r="M54" s="69"/>
    </row>
    <row r="55" spans="1:13" ht="79.5" x14ac:dyDescent="0.3">
      <c r="A55" s="8">
        <v>36</v>
      </c>
      <c r="B55" s="346">
        <v>2</v>
      </c>
      <c r="C55" s="221" t="s">
        <v>693</v>
      </c>
      <c r="D55" s="281" t="s">
        <v>2838</v>
      </c>
      <c r="E55" s="210">
        <v>10</v>
      </c>
      <c r="F55" s="210" t="s">
        <v>1661</v>
      </c>
      <c r="G55" s="210">
        <v>19</v>
      </c>
      <c r="H55" s="210">
        <v>3</v>
      </c>
      <c r="I55" s="210">
        <v>22</v>
      </c>
      <c r="J55" s="220">
        <f t="shared" si="1"/>
        <v>0.48888888888888887</v>
      </c>
      <c r="K55" s="402" t="s">
        <v>2875</v>
      </c>
      <c r="L55" s="221" t="s">
        <v>682</v>
      </c>
      <c r="M55" s="69"/>
    </row>
    <row r="56" spans="1:13" s="64" customFormat="1" ht="79.5" x14ac:dyDescent="0.3">
      <c r="A56" s="8">
        <v>37</v>
      </c>
      <c r="B56" s="346">
        <v>3</v>
      </c>
      <c r="C56" s="221" t="s">
        <v>2855</v>
      </c>
      <c r="D56" s="281" t="s">
        <v>2838</v>
      </c>
      <c r="E56" s="210">
        <v>10</v>
      </c>
      <c r="F56" s="210" t="s">
        <v>1664</v>
      </c>
      <c r="G56" s="210">
        <v>18</v>
      </c>
      <c r="H56" s="210">
        <v>3.5</v>
      </c>
      <c r="I56" s="210">
        <v>21.5</v>
      </c>
      <c r="J56" s="220">
        <f t="shared" si="1"/>
        <v>0.4777777777777778</v>
      </c>
      <c r="K56" s="402" t="s">
        <v>2875</v>
      </c>
      <c r="L56" s="221" t="s">
        <v>682</v>
      </c>
      <c r="M56" s="69"/>
    </row>
    <row r="57" spans="1:13" ht="75.75" x14ac:dyDescent="0.3">
      <c r="A57" s="8">
        <v>38</v>
      </c>
      <c r="B57" s="346">
        <v>4</v>
      </c>
      <c r="C57" s="221" t="s">
        <v>2649</v>
      </c>
      <c r="D57" s="221" t="s">
        <v>2633</v>
      </c>
      <c r="E57" s="210">
        <v>10</v>
      </c>
      <c r="F57" s="210" t="s">
        <v>1662</v>
      </c>
      <c r="G57" s="210">
        <v>18</v>
      </c>
      <c r="H57" s="210"/>
      <c r="I57" s="210">
        <v>18</v>
      </c>
      <c r="J57" s="220">
        <f t="shared" si="1"/>
        <v>0.4</v>
      </c>
      <c r="K57" s="402" t="s">
        <v>2875</v>
      </c>
      <c r="L57" s="221" t="s">
        <v>2648</v>
      </c>
      <c r="M57" s="69"/>
    </row>
    <row r="58" spans="1:13" ht="60.75" x14ac:dyDescent="0.3">
      <c r="A58" s="8">
        <v>39</v>
      </c>
      <c r="B58" s="346">
        <v>5</v>
      </c>
      <c r="C58" s="221" t="s">
        <v>2521</v>
      </c>
      <c r="D58" s="221" t="s">
        <v>2499</v>
      </c>
      <c r="E58" s="219">
        <v>10</v>
      </c>
      <c r="F58" s="219" t="s">
        <v>1663</v>
      </c>
      <c r="G58" s="219">
        <v>18</v>
      </c>
      <c r="H58" s="219" t="s">
        <v>2519</v>
      </c>
      <c r="I58" s="219">
        <v>18</v>
      </c>
      <c r="J58" s="220">
        <f t="shared" si="1"/>
        <v>0.4</v>
      </c>
      <c r="K58" s="221" t="s">
        <v>2876</v>
      </c>
      <c r="L58" s="221" t="s">
        <v>2520</v>
      </c>
      <c r="M58" s="69"/>
    </row>
    <row r="59" spans="1:13" ht="75.75" x14ac:dyDescent="0.3">
      <c r="A59" s="8">
        <v>40</v>
      </c>
      <c r="B59" s="346">
        <v>6</v>
      </c>
      <c r="C59" s="221" t="s">
        <v>527</v>
      </c>
      <c r="D59" s="221" t="s">
        <v>2633</v>
      </c>
      <c r="E59" s="210">
        <v>10</v>
      </c>
      <c r="F59" s="210" t="s">
        <v>1665</v>
      </c>
      <c r="G59" s="210">
        <v>16</v>
      </c>
      <c r="H59" s="210"/>
      <c r="I59" s="210">
        <v>16</v>
      </c>
      <c r="J59" s="220">
        <f t="shared" si="1"/>
        <v>0.35555555555555557</v>
      </c>
      <c r="K59" s="221" t="s">
        <v>2876</v>
      </c>
      <c r="L59" s="221" t="s">
        <v>2648</v>
      </c>
      <c r="M59" s="69"/>
    </row>
    <row r="60" spans="1:13" ht="75.75" x14ac:dyDescent="0.3">
      <c r="A60" s="8">
        <v>41</v>
      </c>
      <c r="B60" s="346">
        <v>7</v>
      </c>
      <c r="C60" s="221" t="s">
        <v>524</v>
      </c>
      <c r="D60" s="221" t="s">
        <v>2633</v>
      </c>
      <c r="E60" s="210">
        <v>10</v>
      </c>
      <c r="F60" s="210" t="s">
        <v>1666</v>
      </c>
      <c r="G60" s="210">
        <v>16</v>
      </c>
      <c r="H60" s="210"/>
      <c r="I60" s="210">
        <v>16</v>
      </c>
      <c r="J60" s="220">
        <f t="shared" si="1"/>
        <v>0.35555555555555557</v>
      </c>
      <c r="K60" s="221" t="s">
        <v>2876</v>
      </c>
      <c r="L60" s="221" t="s">
        <v>2648</v>
      </c>
      <c r="M60" s="69"/>
    </row>
    <row r="61" spans="1:13" ht="60.75" x14ac:dyDescent="0.3">
      <c r="A61" s="8">
        <v>42</v>
      </c>
      <c r="B61" s="346">
        <v>8</v>
      </c>
      <c r="C61" s="273" t="s">
        <v>2671</v>
      </c>
      <c r="D61" s="221" t="s">
        <v>538</v>
      </c>
      <c r="E61" s="219">
        <v>10</v>
      </c>
      <c r="F61" s="219" t="s">
        <v>1667</v>
      </c>
      <c r="G61" s="219">
        <v>13</v>
      </c>
      <c r="H61" s="219"/>
      <c r="I61" s="219">
        <v>13</v>
      </c>
      <c r="J61" s="220">
        <f t="shared" si="1"/>
        <v>0.28888888888888886</v>
      </c>
      <c r="K61" s="221" t="s">
        <v>2876</v>
      </c>
      <c r="L61" s="273" t="s">
        <v>2663</v>
      </c>
      <c r="M61" s="69"/>
    </row>
    <row r="62" spans="1:13" ht="45.75" x14ac:dyDescent="0.3">
      <c r="A62" s="8">
        <v>43</v>
      </c>
      <c r="B62" s="346">
        <v>9</v>
      </c>
      <c r="C62" s="273" t="s">
        <v>731</v>
      </c>
      <c r="D62" s="221" t="s">
        <v>2781</v>
      </c>
      <c r="E62" s="219">
        <v>10</v>
      </c>
      <c r="F62" s="219" t="s">
        <v>1668</v>
      </c>
      <c r="G62" s="219">
        <v>9</v>
      </c>
      <c r="H62" s="219"/>
      <c r="I62" s="219">
        <v>9</v>
      </c>
      <c r="J62" s="220">
        <f t="shared" si="1"/>
        <v>0.2</v>
      </c>
      <c r="K62" s="221" t="s">
        <v>2876</v>
      </c>
      <c r="L62" s="273" t="s">
        <v>620</v>
      </c>
      <c r="M62" s="69"/>
    </row>
    <row r="63" spans="1:13" ht="60.75" x14ac:dyDescent="0.3">
      <c r="A63" s="8">
        <v>44</v>
      </c>
      <c r="B63" s="346">
        <v>10</v>
      </c>
      <c r="C63" s="221" t="s">
        <v>2650</v>
      </c>
      <c r="D63" s="221" t="s">
        <v>2913</v>
      </c>
      <c r="E63" s="210">
        <v>10</v>
      </c>
      <c r="F63" s="210" t="s">
        <v>1669</v>
      </c>
      <c r="G63" s="210">
        <v>4</v>
      </c>
      <c r="H63" s="210"/>
      <c r="I63" s="210">
        <v>4</v>
      </c>
      <c r="J63" s="220">
        <f t="shared" si="1"/>
        <v>8.8888888888888892E-2</v>
      </c>
      <c r="K63" s="221" t="s">
        <v>2876</v>
      </c>
      <c r="L63" s="221" t="s">
        <v>2651</v>
      </c>
      <c r="M63" s="69"/>
    </row>
    <row r="64" spans="1:13" ht="79.5" x14ac:dyDescent="0.3">
      <c r="A64" s="8">
        <v>45</v>
      </c>
      <c r="B64" s="304">
        <v>1</v>
      </c>
      <c r="C64" s="278" t="s">
        <v>2850</v>
      </c>
      <c r="D64" s="203" t="s">
        <v>2838</v>
      </c>
      <c r="E64" s="215">
        <v>11</v>
      </c>
      <c r="F64" s="215" t="s">
        <v>1670</v>
      </c>
      <c r="G64" s="215">
        <v>24</v>
      </c>
      <c r="H64" s="215"/>
      <c r="I64" s="215">
        <v>24</v>
      </c>
      <c r="J64" s="254">
        <f t="shared" si="1"/>
        <v>0.53333333333333333</v>
      </c>
      <c r="K64" s="400" t="s">
        <v>2874</v>
      </c>
      <c r="L64" s="278" t="s">
        <v>682</v>
      </c>
      <c r="M64" s="69"/>
    </row>
    <row r="65" spans="1:13" ht="60.75" x14ac:dyDescent="0.3">
      <c r="A65" s="8">
        <v>46</v>
      </c>
      <c r="B65" s="304">
        <v>2</v>
      </c>
      <c r="C65" s="278" t="s">
        <v>430</v>
      </c>
      <c r="D65" s="278" t="s">
        <v>2499</v>
      </c>
      <c r="E65" s="266">
        <v>11</v>
      </c>
      <c r="F65" s="266" t="s">
        <v>1671</v>
      </c>
      <c r="G65" s="266">
        <v>20</v>
      </c>
      <c r="H65" s="266" t="s">
        <v>2519</v>
      </c>
      <c r="I65" s="266">
        <v>20</v>
      </c>
      <c r="J65" s="254">
        <f t="shared" si="1"/>
        <v>0.44444444444444442</v>
      </c>
      <c r="K65" s="379" t="s">
        <v>2875</v>
      </c>
      <c r="L65" s="278" t="s">
        <v>2520</v>
      </c>
      <c r="M65" s="69"/>
    </row>
    <row r="66" spans="1:13" ht="79.5" x14ac:dyDescent="0.3">
      <c r="A66" s="8">
        <v>47</v>
      </c>
      <c r="B66" s="304">
        <v>3</v>
      </c>
      <c r="C66" s="278" t="s">
        <v>2856</v>
      </c>
      <c r="D66" s="203" t="s">
        <v>2838</v>
      </c>
      <c r="E66" s="215">
        <v>11</v>
      </c>
      <c r="F66" s="215" t="s">
        <v>1672</v>
      </c>
      <c r="G66" s="215">
        <v>16</v>
      </c>
      <c r="H66" s="215">
        <v>2.5</v>
      </c>
      <c r="I66" s="215">
        <v>18.5</v>
      </c>
      <c r="J66" s="254">
        <f t="shared" si="1"/>
        <v>0.41111111111111109</v>
      </c>
      <c r="K66" s="277" t="s">
        <v>628</v>
      </c>
      <c r="L66" s="278" t="s">
        <v>682</v>
      </c>
      <c r="M66" s="69"/>
    </row>
    <row r="67" spans="1:13" ht="37.5" x14ac:dyDescent="0.3">
      <c r="A67" s="8">
        <v>48</v>
      </c>
      <c r="B67" s="304">
        <v>4</v>
      </c>
      <c r="C67" s="278" t="s">
        <v>607</v>
      </c>
      <c r="D67" s="372" t="s">
        <v>587</v>
      </c>
      <c r="E67" s="266">
        <v>11</v>
      </c>
      <c r="F67" s="266" t="s">
        <v>1673</v>
      </c>
      <c r="G67" s="266">
        <v>15</v>
      </c>
      <c r="H67" s="266"/>
      <c r="I67" s="266">
        <v>15</v>
      </c>
      <c r="J67" s="254">
        <f t="shared" si="1"/>
        <v>0.33333333333333331</v>
      </c>
      <c r="K67" s="277" t="s">
        <v>628</v>
      </c>
      <c r="L67" s="277" t="s">
        <v>2761</v>
      </c>
      <c r="M67" s="69"/>
    </row>
    <row r="68" spans="1:13" ht="60.75" x14ac:dyDescent="0.3">
      <c r="A68" s="8">
        <v>49</v>
      </c>
      <c r="B68" s="304">
        <v>5</v>
      </c>
      <c r="C68" s="278" t="s">
        <v>2522</v>
      </c>
      <c r="D68" s="278" t="s">
        <v>2499</v>
      </c>
      <c r="E68" s="266">
        <v>11</v>
      </c>
      <c r="F68" s="266" t="s">
        <v>1674</v>
      </c>
      <c r="G68" s="266">
        <v>6</v>
      </c>
      <c r="H68" s="266" t="s">
        <v>2519</v>
      </c>
      <c r="I68" s="266">
        <v>6</v>
      </c>
      <c r="J68" s="254">
        <f t="shared" si="1"/>
        <v>0.13333333333333333</v>
      </c>
      <c r="K68" s="277" t="s">
        <v>628</v>
      </c>
      <c r="L68" s="278" t="s">
        <v>2520</v>
      </c>
      <c r="M68" s="69"/>
    </row>
    <row r="69" spans="1:13" ht="18.75" x14ac:dyDescent="0.3">
      <c r="B69" s="413" t="s">
        <v>1680</v>
      </c>
      <c r="C69" s="414"/>
      <c r="D69" s="414"/>
      <c r="E69" s="414"/>
      <c r="F69" s="414"/>
      <c r="G69" s="414"/>
      <c r="H69" s="414"/>
      <c r="I69" s="414"/>
      <c r="J69" s="414"/>
      <c r="K69" s="414"/>
      <c r="L69" s="415"/>
    </row>
    <row r="70" spans="1:13" ht="78.75" x14ac:dyDescent="0.25">
      <c r="A70" s="8">
        <v>1</v>
      </c>
      <c r="B70" s="284">
        <v>1</v>
      </c>
      <c r="C70" s="180" t="s">
        <v>674</v>
      </c>
      <c r="D70" s="180" t="s">
        <v>2838</v>
      </c>
      <c r="E70" s="179">
        <v>7</v>
      </c>
      <c r="F70" s="179" t="s">
        <v>1675</v>
      </c>
      <c r="G70" s="179">
        <v>7</v>
      </c>
      <c r="H70" s="179">
        <v>5</v>
      </c>
      <c r="I70" s="179">
        <v>12</v>
      </c>
      <c r="J70" s="229">
        <f t="shared" si="1"/>
        <v>0.26666666666666666</v>
      </c>
      <c r="K70" s="180" t="s">
        <v>628</v>
      </c>
      <c r="L70" s="180" t="s">
        <v>682</v>
      </c>
      <c r="M70" s="125" t="s">
        <v>3205</v>
      </c>
    </row>
    <row r="71" spans="1:13" s="64" customFormat="1" ht="45.75" x14ac:dyDescent="0.3">
      <c r="A71" s="8">
        <v>2</v>
      </c>
      <c r="B71" s="304">
        <v>1</v>
      </c>
      <c r="C71" s="379" t="s">
        <v>2488</v>
      </c>
      <c r="D71" s="278" t="s">
        <v>391</v>
      </c>
      <c r="E71" s="266">
        <v>9</v>
      </c>
      <c r="F71" s="266" t="s">
        <v>1678</v>
      </c>
      <c r="G71" s="266">
        <v>5</v>
      </c>
      <c r="H71" s="266">
        <v>10</v>
      </c>
      <c r="I71" s="266">
        <v>15</v>
      </c>
      <c r="J71" s="254">
        <f t="shared" si="1"/>
        <v>0.33333333333333331</v>
      </c>
      <c r="K71" s="277" t="s">
        <v>628</v>
      </c>
      <c r="L71" s="277" t="s">
        <v>2486</v>
      </c>
      <c r="M71" s="69"/>
    </row>
    <row r="72" spans="1:13" ht="75.75" x14ac:dyDescent="0.3">
      <c r="A72" s="8">
        <v>3</v>
      </c>
      <c r="B72" s="304">
        <v>2</v>
      </c>
      <c r="C72" s="277" t="s">
        <v>2830</v>
      </c>
      <c r="D72" s="278" t="s">
        <v>626</v>
      </c>
      <c r="E72" s="266">
        <v>9</v>
      </c>
      <c r="F72" s="266" t="s">
        <v>1676</v>
      </c>
      <c r="G72" s="266">
        <v>12</v>
      </c>
      <c r="H72" s="304"/>
      <c r="I72" s="266">
        <v>12</v>
      </c>
      <c r="J72" s="254">
        <f t="shared" si="1"/>
        <v>0.26666666666666666</v>
      </c>
      <c r="K72" s="277" t="s">
        <v>628</v>
      </c>
      <c r="L72" s="277" t="s">
        <v>2837</v>
      </c>
      <c r="M72" s="69"/>
    </row>
    <row r="73" spans="1:13" ht="75.75" x14ac:dyDescent="0.3">
      <c r="A73" s="8">
        <v>4</v>
      </c>
      <c r="B73" s="308">
        <v>3</v>
      </c>
      <c r="C73" s="305" t="s">
        <v>643</v>
      </c>
      <c r="D73" s="306" t="s">
        <v>626</v>
      </c>
      <c r="E73" s="307">
        <v>9</v>
      </c>
      <c r="F73" s="266" t="s">
        <v>1677</v>
      </c>
      <c r="G73" s="307">
        <v>9</v>
      </c>
      <c r="H73" s="308"/>
      <c r="I73" s="307">
        <v>9</v>
      </c>
      <c r="J73" s="254">
        <f t="shared" si="1"/>
        <v>0.2</v>
      </c>
      <c r="K73" s="305" t="s">
        <v>628</v>
      </c>
      <c r="L73" s="305" t="s">
        <v>2837</v>
      </c>
      <c r="M73" s="69"/>
    </row>
    <row r="74" spans="1:13" ht="45.75" x14ac:dyDescent="0.3">
      <c r="A74" s="8">
        <v>5</v>
      </c>
      <c r="B74" s="284">
        <v>1</v>
      </c>
      <c r="C74" s="380" t="s">
        <v>2473</v>
      </c>
      <c r="D74" s="102" t="s">
        <v>391</v>
      </c>
      <c r="E74" s="99">
        <v>11</v>
      </c>
      <c r="F74" s="99" t="s">
        <v>1679</v>
      </c>
      <c r="G74" s="99">
        <v>12</v>
      </c>
      <c r="H74" s="99">
        <v>10</v>
      </c>
      <c r="I74" s="99">
        <v>22</v>
      </c>
      <c r="J74" s="229">
        <f t="shared" si="1"/>
        <v>0.48888888888888887</v>
      </c>
      <c r="K74" s="380" t="s">
        <v>2875</v>
      </c>
      <c r="L74" s="173" t="s">
        <v>2486</v>
      </c>
      <c r="M74" s="69"/>
    </row>
    <row r="75" spans="1:13" ht="18.75" x14ac:dyDescent="0.3">
      <c r="B75" s="413" t="s">
        <v>1681</v>
      </c>
      <c r="C75" s="414"/>
      <c r="D75" s="414"/>
      <c r="E75" s="414"/>
      <c r="F75" s="414"/>
      <c r="G75" s="414"/>
      <c r="H75" s="414"/>
      <c r="I75" s="414"/>
      <c r="J75" s="414"/>
      <c r="K75" s="414"/>
      <c r="L75" s="415"/>
    </row>
    <row r="76" spans="1:13" ht="60.75" x14ac:dyDescent="0.3">
      <c r="A76" s="8">
        <v>1</v>
      </c>
      <c r="B76" s="304">
        <v>1</v>
      </c>
      <c r="C76" s="176" t="s">
        <v>2511</v>
      </c>
      <c r="D76" s="178" t="s">
        <v>2499</v>
      </c>
      <c r="E76" s="145">
        <v>7</v>
      </c>
      <c r="F76" s="145" t="s">
        <v>1682</v>
      </c>
      <c r="G76" s="145">
        <v>22</v>
      </c>
      <c r="H76" s="145" t="s">
        <v>2519</v>
      </c>
      <c r="I76" s="145">
        <v>22</v>
      </c>
      <c r="J76" s="120">
        <v>0.51</v>
      </c>
      <c r="K76" s="379" t="s">
        <v>2874</v>
      </c>
      <c r="L76" s="178" t="s">
        <v>2520</v>
      </c>
      <c r="M76" s="69" t="s">
        <v>3204</v>
      </c>
    </row>
    <row r="77" spans="1:13" ht="60" x14ac:dyDescent="0.25">
      <c r="A77" s="8">
        <v>2</v>
      </c>
      <c r="B77" s="304">
        <v>2</v>
      </c>
      <c r="C77" s="178" t="s">
        <v>477</v>
      </c>
      <c r="D77" s="178" t="s">
        <v>473</v>
      </c>
      <c r="E77" s="79">
        <v>7</v>
      </c>
      <c r="F77" s="79" t="s">
        <v>1683</v>
      </c>
      <c r="G77" s="79">
        <v>20</v>
      </c>
      <c r="H77" s="79"/>
      <c r="I77" s="79">
        <v>20</v>
      </c>
      <c r="J77" s="124">
        <v>0.47</v>
      </c>
      <c r="K77" s="178" t="s">
        <v>628</v>
      </c>
      <c r="L77" s="178" t="s">
        <v>2606</v>
      </c>
    </row>
    <row r="78" spans="1:13" ht="45" x14ac:dyDescent="0.25">
      <c r="A78" s="8">
        <v>3</v>
      </c>
      <c r="B78" s="304">
        <v>3</v>
      </c>
      <c r="C78" s="176" t="s">
        <v>2489</v>
      </c>
      <c r="D78" s="178" t="s">
        <v>391</v>
      </c>
      <c r="E78" s="145">
        <v>7</v>
      </c>
      <c r="F78" s="145" t="s">
        <v>1684</v>
      </c>
      <c r="G78" s="145">
        <v>16</v>
      </c>
      <c r="H78" s="145">
        <v>3</v>
      </c>
      <c r="I78" s="145">
        <v>19</v>
      </c>
      <c r="J78" s="254">
        <v>0.44</v>
      </c>
      <c r="K78" s="278" t="s">
        <v>628</v>
      </c>
      <c r="L78" s="176" t="s">
        <v>2486</v>
      </c>
    </row>
    <row r="79" spans="1:13" ht="60" x14ac:dyDescent="0.25">
      <c r="A79" s="8">
        <v>4</v>
      </c>
      <c r="B79" s="304">
        <v>4</v>
      </c>
      <c r="C79" s="185" t="s">
        <v>2914</v>
      </c>
      <c r="D79" s="21" t="s">
        <v>2913</v>
      </c>
      <c r="E79" s="145">
        <v>7</v>
      </c>
      <c r="F79" s="145" t="s">
        <v>1685</v>
      </c>
      <c r="G79" s="145">
        <v>12</v>
      </c>
      <c r="H79" s="145"/>
      <c r="I79" s="145">
        <v>12</v>
      </c>
      <c r="J79" s="254">
        <v>0.28000000000000003</v>
      </c>
      <c r="K79" s="278" t="s">
        <v>628</v>
      </c>
      <c r="L79" s="178" t="s">
        <v>2648</v>
      </c>
    </row>
    <row r="80" spans="1:13" ht="60.75" x14ac:dyDescent="0.3">
      <c r="A80" s="8">
        <v>5</v>
      </c>
      <c r="B80" s="346">
        <v>1</v>
      </c>
      <c r="C80" s="221" t="s">
        <v>480</v>
      </c>
      <c r="D80" s="221" t="s">
        <v>473</v>
      </c>
      <c r="E80" s="210">
        <v>8</v>
      </c>
      <c r="F80" s="210" t="s">
        <v>1686</v>
      </c>
      <c r="G80" s="210">
        <v>21</v>
      </c>
      <c r="H80" s="210"/>
      <c r="I80" s="210">
        <v>21</v>
      </c>
      <c r="J80" s="255">
        <v>0.49</v>
      </c>
      <c r="K80" s="402" t="s">
        <v>2875</v>
      </c>
      <c r="L80" s="221" t="s">
        <v>2607</v>
      </c>
      <c r="M80" s="69"/>
    </row>
    <row r="81" spans="1:13" ht="60" x14ac:dyDescent="0.25">
      <c r="A81" s="8">
        <v>6</v>
      </c>
      <c r="B81" s="346">
        <v>2</v>
      </c>
      <c r="C81" s="221" t="s">
        <v>2711</v>
      </c>
      <c r="D81" s="221" t="s">
        <v>2721</v>
      </c>
      <c r="E81" s="219">
        <v>8</v>
      </c>
      <c r="F81" s="219" t="s">
        <v>1687</v>
      </c>
      <c r="G81" s="219">
        <v>20</v>
      </c>
      <c r="H81" s="219"/>
      <c r="I81" s="219">
        <v>20</v>
      </c>
      <c r="J81" s="220">
        <v>0.47</v>
      </c>
      <c r="K81" s="402" t="s">
        <v>2875</v>
      </c>
      <c r="L81" s="273" t="s">
        <v>2724</v>
      </c>
    </row>
    <row r="82" spans="1:13" ht="60" x14ac:dyDescent="0.25">
      <c r="A82" s="8">
        <v>7</v>
      </c>
      <c r="B82" s="346">
        <v>3</v>
      </c>
      <c r="C82" s="221" t="s">
        <v>725</v>
      </c>
      <c r="D82" s="221" t="s">
        <v>2721</v>
      </c>
      <c r="E82" s="219">
        <v>8</v>
      </c>
      <c r="F82" s="219" t="s">
        <v>1688</v>
      </c>
      <c r="G82" s="219">
        <v>17</v>
      </c>
      <c r="H82" s="219"/>
      <c r="I82" s="219">
        <v>17</v>
      </c>
      <c r="J82" s="220">
        <v>0.4</v>
      </c>
      <c r="K82" s="221" t="s">
        <v>2876</v>
      </c>
      <c r="L82" s="273" t="s">
        <v>2724</v>
      </c>
    </row>
    <row r="83" spans="1:13" ht="60" x14ac:dyDescent="0.25">
      <c r="A83" s="8">
        <v>8</v>
      </c>
      <c r="B83" s="346">
        <v>4</v>
      </c>
      <c r="C83" s="221" t="s">
        <v>416</v>
      </c>
      <c r="D83" s="221" t="s">
        <v>2499</v>
      </c>
      <c r="E83" s="219">
        <v>8</v>
      </c>
      <c r="F83" s="219" t="s">
        <v>1689</v>
      </c>
      <c r="G83" s="219">
        <v>13</v>
      </c>
      <c r="H83" s="219" t="s">
        <v>2519</v>
      </c>
      <c r="I83" s="219">
        <v>13</v>
      </c>
      <c r="J83" s="239">
        <v>0.3</v>
      </c>
      <c r="K83" s="221" t="s">
        <v>2876</v>
      </c>
      <c r="L83" s="221" t="s">
        <v>2520</v>
      </c>
    </row>
    <row r="84" spans="1:13" ht="60" x14ac:dyDescent="0.25">
      <c r="A84" s="8">
        <v>9</v>
      </c>
      <c r="B84" s="346">
        <v>5</v>
      </c>
      <c r="C84" s="221" t="s">
        <v>2580</v>
      </c>
      <c r="D84" s="221" t="s">
        <v>473</v>
      </c>
      <c r="E84" s="210">
        <v>8</v>
      </c>
      <c r="F84" s="210" t="s">
        <v>1690</v>
      </c>
      <c r="G84" s="210">
        <v>10</v>
      </c>
      <c r="H84" s="210"/>
      <c r="I84" s="210">
        <v>10</v>
      </c>
      <c r="J84" s="255">
        <v>0.23</v>
      </c>
      <c r="K84" s="221" t="s">
        <v>2876</v>
      </c>
      <c r="L84" s="221" t="s">
        <v>2607</v>
      </c>
    </row>
    <row r="85" spans="1:13" ht="60" x14ac:dyDescent="0.25">
      <c r="A85" s="8">
        <v>10</v>
      </c>
      <c r="B85" s="346">
        <v>6</v>
      </c>
      <c r="C85" s="309" t="s">
        <v>612</v>
      </c>
      <c r="D85" s="259" t="s">
        <v>610</v>
      </c>
      <c r="E85" s="219">
        <v>8</v>
      </c>
      <c r="F85" s="219" t="s">
        <v>1691</v>
      </c>
      <c r="G85" s="219">
        <v>8</v>
      </c>
      <c r="H85" s="219"/>
      <c r="I85" s="219">
        <v>8</v>
      </c>
      <c r="J85" s="220">
        <v>0.18</v>
      </c>
      <c r="K85" s="221" t="s">
        <v>2876</v>
      </c>
      <c r="L85" s="259" t="s">
        <v>2767</v>
      </c>
    </row>
    <row r="86" spans="1:13" ht="79.5" x14ac:dyDescent="0.3">
      <c r="A86" s="8">
        <v>11</v>
      </c>
      <c r="B86" s="284">
        <v>1</v>
      </c>
      <c r="C86" s="381" t="s">
        <v>2857</v>
      </c>
      <c r="D86" s="280" t="s">
        <v>2838</v>
      </c>
      <c r="E86" s="279">
        <v>9</v>
      </c>
      <c r="F86" s="279" t="s">
        <v>1692</v>
      </c>
      <c r="G86" s="279">
        <v>25</v>
      </c>
      <c r="H86" s="279">
        <v>1.5</v>
      </c>
      <c r="I86" s="279">
        <v>26.5</v>
      </c>
      <c r="J86" s="299">
        <v>0.62</v>
      </c>
      <c r="K86" s="381" t="s">
        <v>2874</v>
      </c>
      <c r="L86" s="280" t="s">
        <v>682</v>
      </c>
      <c r="M86" s="69"/>
    </row>
    <row r="87" spans="1:13" ht="60" x14ac:dyDescent="0.25">
      <c r="A87" s="8">
        <v>12</v>
      </c>
      <c r="B87" s="284">
        <v>2</v>
      </c>
      <c r="C87" s="230" t="s">
        <v>421</v>
      </c>
      <c r="D87" s="230" t="s">
        <v>2499</v>
      </c>
      <c r="E87" s="228">
        <v>9</v>
      </c>
      <c r="F87" s="228" t="s">
        <v>1693</v>
      </c>
      <c r="G87" s="228">
        <v>19</v>
      </c>
      <c r="H87" s="228" t="s">
        <v>2519</v>
      </c>
      <c r="I87" s="228">
        <v>19</v>
      </c>
      <c r="J87" s="231">
        <v>0.44</v>
      </c>
      <c r="K87" s="275" t="s">
        <v>628</v>
      </c>
      <c r="L87" s="230" t="s">
        <v>2520</v>
      </c>
    </row>
    <row r="88" spans="1:13" ht="60" x14ac:dyDescent="0.25">
      <c r="A88" s="8">
        <v>13</v>
      </c>
      <c r="B88" s="284">
        <v>3</v>
      </c>
      <c r="C88" s="230" t="s">
        <v>2763</v>
      </c>
      <c r="D88" s="269" t="s">
        <v>587</v>
      </c>
      <c r="E88" s="228">
        <v>9</v>
      </c>
      <c r="F88" s="228" t="s">
        <v>1694</v>
      </c>
      <c r="G88" s="228">
        <v>17</v>
      </c>
      <c r="H88" s="228"/>
      <c r="I88" s="228">
        <v>17</v>
      </c>
      <c r="J88" s="229">
        <v>0.4</v>
      </c>
      <c r="K88" s="275" t="s">
        <v>628</v>
      </c>
      <c r="L88" s="275" t="s">
        <v>2761</v>
      </c>
    </row>
    <row r="89" spans="1:13" ht="60.75" x14ac:dyDescent="0.3">
      <c r="A89" s="8">
        <v>14</v>
      </c>
      <c r="B89" s="347">
        <v>1</v>
      </c>
      <c r="C89" s="226" t="s">
        <v>2594</v>
      </c>
      <c r="D89" s="226" t="s">
        <v>473</v>
      </c>
      <c r="E89" s="217">
        <v>10</v>
      </c>
      <c r="F89" s="217" t="s">
        <v>1695</v>
      </c>
      <c r="G89" s="217">
        <v>23.9</v>
      </c>
      <c r="H89" s="217"/>
      <c r="I89" s="217">
        <v>23.9</v>
      </c>
      <c r="J89" s="237">
        <v>0.56000000000000005</v>
      </c>
      <c r="K89" s="399" t="s">
        <v>2874</v>
      </c>
      <c r="L89" s="226" t="s">
        <v>2607</v>
      </c>
      <c r="M89" s="69"/>
    </row>
    <row r="90" spans="1:13" ht="60" x14ac:dyDescent="0.25">
      <c r="A90" s="8">
        <v>15</v>
      </c>
      <c r="B90" s="347">
        <v>2</v>
      </c>
      <c r="C90" s="226" t="s">
        <v>584</v>
      </c>
      <c r="D90" s="226" t="s">
        <v>2721</v>
      </c>
      <c r="E90" s="223">
        <v>10</v>
      </c>
      <c r="F90" s="223" t="s">
        <v>1696</v>
      </c>
      <c r="G90" s="223">
        <v>2</v>
      </c>
      <c r="H90" s="223"/>
      <c r="I90" s="223">
        <v>2</v>
      </c>
      <c r="J90" s="224">
        <v>0.05</v>
      </c>
      <c r="K90" s="274" t="s">
        <v>628</v>
      </c>
      <c r="L90" s="274" t="s">
        <v>2724</v>
      </c>
    </row>
    <row r="91" spans="1:13" ht="60.75" x14ac:dyDescent="0.3">
      <c r="A91" s="8">
        <v>16</v>
      </c>
      <c r="B91" s="301">
        <v>1</v>
      </c>
      <c r="C91" s="243" t="s">
        <v>2652</v>
      </c>
      <c r="D91" s="243" t="s">
        <v>2913</v>
      </c>
      <c r="E91" s="241">
        <v>11</v>
      </c>
      <c r="F91" s="241" t="s">
        <v>1697</v>
      </c>
      <c r="G91" s="241">
        <v>10</v>
      </c>
      <c r="H91" s="241"/>
      <c r="I91" s="241">
        <v>10</v>
      </c>
      <c r="J91" s="242">
        <v>0.23</v>
      </c>
      <c r="K91" s="283" t="s">
        <v>628</v>
      </c>
      <c r="L91" s="243" t="s">
        <v>2648</v>
      </c>
      <c r="M91" s="69"/>
    </row>
    <row r="92" spans="1:13" ht="60" x14ac:dyDescent="0.25">
      <c r="A92" s="8">
        <v>17</v>
      </c>
      <c r="B92" s="301">
        <v>2</v>
      </c>
      <c r="C92" s="243" t="s">
        <v>2645</v>
      </c>
      <c r="D92" s="243" t="s">
        <v>2913</v>
      </c>
      <c r="E92" s="241">
        <v>11</v>
      </c>
      <c r="F92" s="241" t="s">
        <v>1698</v>
      </c>
      <c r="G92" s="241">
        <v>6</v>
      </c>
      <c r="H92" s="241"/>
      <c r="I92" s="241">
        <v>6</v>
      </c>
      <c r="J92" s="242">
        <v>0.14000000000000001</v>
      </c>
      <c r="K92" s="283" t="s">
        <v>628</v>
      </c>
      <c r="L92" s="243" t="s">
        <v>2648</v>
      </c>
    </row>
  </sheetData>
  <mergeCells count="5">
    <mergeCell ref="B2:L2"/>
    <mergeCell ref="B5:L5"/>
    <mergeCell ref="B19:L19"/>
    <mergeCell ref="B69:L69"/>
    <mergeCell ref="B75:L7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МЭ_Астрономия</vt:lpstr>
      <vt:lpstr>МЭ_Обществознание</vt:lpstr>
      <vt:lpstr>МЭ_География</vt:lpstr>
      <vt:lpstr>Химия</vt:lpstr>
      <vt:lpstr>История</vt:lpstr>
      <vt:lpstr>Литература</vt:lpstr>
      <vt:lpstr>Право</vt:lpstr>
      <vt:lpstr>Физика</vt:lpstr>
      <vt:lpstr>Труд</vt:lpstr>
      <vt:lpstr>Русский язык</vt:lpstr>
      <vt:lpstr>Математика</vt:lpstr>
      <vt:lpstr>Английский язык</vt:lpstr>
      <vt:lpstr>Биология</vt:lpstr>
      <vt:lpstr>Экономика</vt:lpstr>
      <vt:lpstr>Немецкий язык</vt:lpstr>
      <vt:lpstr>Информатика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2023-10-18T06:43:39Z</dcterms:created>
  <dcterms:modified xsi:type="dcterms:W3CDTF">2025-01-13T05:28:41Z</dcterms:modified>
</cp:coreProperties>
</file>